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risnik\Desktop\disk d\My Documents\KRISTINA - UO za financije\JAVNA NABAVA 2022\OBN 24_22 MEČENČANI RADOV\1 Za obajvu\"/>
    </mc:Choice>
  </mc:AlternateContent>
  <bookViews>
    <workbookView xWindow="28680" yWindow="-120" windowWidth="29040" windowHeight="15720" activeTab="6"/>
  </bookViews>
  <sheets>
    <sheet name="opći dio" sheetId="2" r:id="rId1"/>
    <sheet name="OŠ Mečenčani-građevinski" sheetId="6" r:id="rId2"/>
    <sheet name="NASLOVNA elektro" sheetId="7" r:id="rId3"/>
    <sheet name="Troškovnik elektro " sheetId="8" r:id="rId4"/>
    <sheet name="NASLOVA strojarski" sheetId="9" r:id="rId5"/>
    <sheet name="GRIJANJE" sheetId="10" r:id="rId6"/>
    <sheet name="SVEUKUPNA REKAPITULACIJA" sheetId="12" r:id="rId7"/>
  </sheets>
  <definedNames>
    <definedName name="_Toc465844094" localSheetId="2">'NASLOVNA elektro'!$B$2</definedName>
    <definedName name="euro" localSheetId="6">#REF!</definedName>
    <definedName name="euro">#REF!</definedName>
    <definedName name="l" localSheetId="6">#REF!</definedName>
    <definedName name="l">#REF!</definedName>
    <definedName name="m" localSheetId="6">#REF!</definedName>
    <definedName name="m">#REF!</definedName>
    <definedName name="min" localSheetId="6">#REF!</definedName>
    <definedName name="min">#REF!</definedName>
    <definedName name="minE" localSheetId="6">#REF!</definedName>
    <definedName name="minE">#REF!</definedName>
    <definedName name="mr" localSheetId="6">#REF!</definedName>
    <definedName name="mr">#REF!</definedName>
    <definedName name="OLE_LINK1" localSheetId="4">'NASLOVA strojarski'!#REF!</definedName>
    <definedName name="OLE_LINK2" localSheetId="4">'NASLOVA strojarski'!#REF!</definedName>
    <definedName name="p" localSheetId="6">'Troškovnik elektro '!#REF!</definedName>
    <definedName name="p">'Troškovnik elektro '!#REF!</definedName>
    <definedName name="_xlnm.Print_Area" localSheetId="5">GRIJANJE!$A$1:$F$115</definedName>
    <definedName name="_xlnm.Print_Area" localSheetId="4">'NASLOVA strojarski'!$A$1:$C$43</definedName>
    <definedName name="_xlnm.Print_Area" localSheetId="2">'NASLOVNA elektro'!$A$1:$G$37</definedName>
    <definedName name="_xlnm.Print_Area" localSheetId="0">'opći dio'!$A$1:$A$37</definedName>
    <definedName name="_xlnm.Print_Area" localSheetId="1">'OŠ Mečenčani-građevinski'!$A$1:$F$359</definedName>
    <definedName name="_xlnm.Print_Area" localSheetId="6">'SVEUKUPNA REKAPITULACIJA'!$A$1:$F$27</definedName>
    <definedName name="_xlnm.Print_Area" localSheetId="3">'Troškovnik elektro '!$A$1:$F$207</definedName>
    <definedName name="_xlnm.Print_Titles" localSheetId="5">GRIJANJE!$8:$8</definedName>
    <definedName name="_xlnm.Print_Titles" localSheetId="3">'Troškovnik elektro '!$1:$2</definedName>
    <definedName name="s" localSheetId="6">'Troškovnik elektro '!#REF!</definedName>
    <definedName name="s">'Troškovnik elektro '!#REF!</definedName>
    <definedName name="sat" localSheetId="6">#REF!</definedName>
    <definedName name="sat">#REF!</definedName>
    <definedName name="satE" localSheetId="6">#REF!</definedName>
    <definedName name="satE">#REF!</definedName>
    <definedName name="u" localSheetId="6">'Troškovnik elektro '!#REF!</definedName>
    <definedName name="u">'Troškovnik elektro '!#REF!</definedName>
    <definedName name="Z_576643E0_7D6F_4D34_B9FB_2CADBE10825C_.wvu.Cols" localSheetId="3" hidden="1">'Troškovnik elektro '!#REF!</definedName>
    <definedName name="Z_576643E0_7D6F_4D34_B9FB_2CADBE10825C_.wvu.PrintArea" localSheetId="3" hidden="1">'Troškovnik elektro '!$A$1:$F$207</definedName>
    <definedName name="Z_631A9E17_4841_4695_8374_210D0D837987_.wvu.Cols" localSheetId="3" hidden="1">'Troškovnik elektro '!#REF!</definedName>
    <definedName name="Z_631A9E17_4841_4695_8374_210D0D837987_.wvu.PrintArea" localSheetId="3" hidden="1">'Troškovnik elektro '!$A$1:$F$207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2" i="12" l="1"/>
  <c r="B101" i="10" l="1"/>
  <c r="B111" i="10" s="1"/>
  <c r="A101" i="10"/>
  <c r="A111" i="10" s="1"/>
  <c r="F100" i="10"/>
  <c r="F99" i="10"/>
  <c r="F97" i="10"/>
  <c r="F96" i="10"/>
  <c r="F94" i="10"/>
  <c r="F93" i="10"/>
  <c r="B85" i="10"/>
  <c r="B109" i="10" s="1"/>
  <c r="A85" i="10"/>
  <c r="A109" i="10" s="1"/>
  <c r="F83" i="10"/>
  <c r="F80" i="10"/>
  <c r="F77" i="10"/>
  <c r="F74" i="10"/>
  <c r="F71" i="10"/>
  <c r="F68" i="10"/>
  <c r="F65" i="10"/>
  <c r="F63" i="10"/>
  <c r="F62" i="10"/>
  <c r="F60" i="10"/>
  <c r="F59" i="10"/>
  <c r="F58" i="10"/>
  <c r="F57" i="10"/>
  <c r="F56" i="10"/>
  <c r="F55" i="10"/>
  <c r="F53" i="10"/>
  <c r="F50" i="10"/>
  <c r="F47" i="10"/>
  <c r="F44" i="10"/>
  <c r="F41" i="10"/>
  <c r="F38" i="10"/>
  <c r="F36" i="10"/>
  <c r="F34" i="10"/>
  <c r="F32" i="10"/>
  <c r="F30" i="10"/>
  <c r="F27" i="10"/>
  <c r="F26" i="10"/>
  <c r="F25" i="10"/>
  <c r="F24" i="10"/>
  <c r="F23" i="10"/>
  <c r="F22" i="10"/>
  <c r="F21" i="10"/>
  <c r="F20" i="10"/>
  <c r="F19" i="10"/>
  <c r="F18" i="10"/>
  <c r="F17" i="10"/>
  <c r="F16" i="10"/>
  <c r="F15" i="10"/>
  <c r="F14" i="10"/>
  <c r="F13" i="10"/>
  <c r="F12" i="10"/>
  <c r="D11" i="10"/>
  <c r="F11" i="10" s="1"/>
  <c r="F101" i="10" l="1"/>
  <c r="F111" i="10" s="1"/>
  <c r="F85" i="10"/>
  <c r="F109" i="10" s="1"/>
  <c r="F113" i="10" s="1"/>
  <c r="F16" i="12" s="1"/>
  <c r="F178" i="8"/>
  <c r="F176" i="8"/>
  <c r="F174" i="8"/>
  <c r="F172" i="8"/>
  <c r="F170" i="8"/>
  <c r="F168" i="8"/>
  <c r="F150" i="8"/>
  <c r="F147" i="8"/>
  <c r="F144" i="8"/>
  <c r="F141" i="8"/>
  <c r="F138" i="8"/>
  <c r="F133" i="8"/>
  <c r="F199" i="8" s="1"/>
  <c r="F131" i="8"/>
  <c r="F127" i="8"/>
  <c r="F126" i="8"/>
  <c r="F122" i="8"/>
  <c r="F118" i="8"/>
  <c r="F115" i="8"/>
  <c r="F107" i="8"/>
  <c r="F105" i="8"/>
  <c r="F102" i="8"/>
  <c r="F101" i="8"/>
  <c r="F100" i="8"/>
  <c r="F99" i="8"/>
  <c r="F95" i="8"/>
  <c r="F94" i="8"/>
  <c r="F91" i="8"/>
  <c r="F90" i="8"/>
  <c r="F87" i="8"/>
  <c r="F80" i="8"/>
  <c r="F76" i="8"/>
  <c r="F72" i="8"/>
  <c r="F71" i="8"/>
  <c r="F82" i="8" s="1"/>
  <c r="F195" i="8" s="1"/>
  <c r="F64" i="8"/>
  <c r="F60" i="8"/>
  <c r="F57" i="8"/>
  <c r="F54" i="8"/>
  <c r="F50" i="8"/>
  <c r="F49" i="8"/>
  <c r="F45" i="8"/>
  <c r="F44" i="8"/>
  <c r="F40" i="8"/>
  <c r="F39" i="8"/>
  <c r="F32" i="8"/>
  <c r="F28" i="8"/>
  <c r="F34" i="8" s="1"/>
  <c r="F191" i="8" s="1"/>
  <c r="F21" i="8"/>
  <c r="F18" i="8"/>
  <c r="F23" i="8" s="1"/>
  <c r="F189" i="8" s="1"/>
  <c r="F110" i="8" l="1"/>
  <c r="F197" i="8" s="1"/>
  <c r="F66" i="8"/>
  <c r="F193" i="8" s="1"/>
  <c r="F180" i="8" s="1"/>
  <c r="F182" i="8" s="1"/>
  <c r="F203" i="8" s="1"/>
  <c r="F205" i="8" s="1"/>
  <c r="F14" i="12" s="1"/>
  <c r="F20" i="12" s="1"/>
  <c r="F21" i="12" s="1"/>
  <c r="F22" i="12" s="1"/>
  <c r="F152" i="8"/>
  <c r="F201" i="8" s="1"/>
  <c r="A315" i="6"/>
  <c r="B340" i="6"/>
  <c r="A340" i="6"/>
  <c r="B328" i="6"/>
  <c r="A328" i="6"/>
  <c r="B326" i="6"/>
  <c r="A326" i="6"/>
  <c r="B318" i="6"/>
  <c r="B350" i="6" s="1"/>
  <c r="A318" i="6"/>
  <c r="A350" i="6" s="1"/>
  <c r="B307" i="6"/>
  <c r="B348" i="6" s="1"/>
  <c r="A307" i="6"/>
  <c r="A348" i="6" s="1"/>
  <c r="A280" i="6"/>
  <c r="A282" i="6" s="1"/>
  <c r="A286" i="6" s="1"/>
  <c r="A291" i="6" s="1"/>
  <c r="A293" i="6" s="1"/>
  <c r="A295" i="6" s="1"/>
  <c r="A297" i="6" s="1"/>
  <c r="A299" i="6" s="1"/>
  <c r="A301" i="6" s="1"/>
  <c r="A303" i="6" s="1"/>
  <c r="B273" i="6"/>
  <c r="B346" i="6" s="1"/>
  <c r="A273" i="6"/>
  <c r="A249" i="6"/>
  <c r="A251" i="6" s="1"/>
  <c r="A253" i="6" s="1"/>
  <c r="A255" i="6" s="1"/>
  <c r="A258" i="6" s="1"/>
  <c r="A261" i="6" s="1"/>
  <c r="A263" i="6" s="1"/>
  <c r="A265" i="6" s="1"/>
  <c r="A267" i="6" s="1"/>
  <c r="A269" i="6" s="1"/>
  <c r="A271" i="6" s="1"/>
  <c r="D247" i="6"/>
  <c r="D256" i="6" s="1"/>
  <c r="B243" i="6"/>
  <c r="B344" i="6" s="1"/>
  <c r="A243" i="6"/>
  <c r="A344" i="6" s="1"/>
  <c r="D240" i="6"/>
  <c r="D236" i="6"/>
  <c r="A230" i="6"/>
  <c r="A234" i="6" s="1"/>
  <c r="A238" i="6" s="1"/>
  <c r="B224" i="6"/>
  <c r="B342" i="6" s="1"/>
  <c r="A224" i="6"/>
  <c r="A342" i="6" s="1"/>
  <c r="D197" i="6"/>
  <c r="A197" i="6"/>
  <c r="A199" i="6" s="1"/>
  <c r="A201" i="6" s="1"/>
  <c r="A206" i="6" s="1"/>
  <c r="A210" i="6" s="1"/>
  <c r="A214" i="6" s="1"/>
  <c r="A218" i="6" s="1"/>
  <c r="B189" i="6"/>
  <c r="A189" i="6"/>
  <c r="B170" i="6"/>
  <c r="B338" i="6" s="1"/>
  <c r="A170" i="6"/>
  <c r="A338" i="6" s="1"/>
  <c r="B163" i="6"/>
  <c r="B336" i="6" s="1"/>
  <c r="A163" i="6"/>
  <c r="A336" i="6" s="1"/>
  <c r="D157" i="6"/>
  <c r="A156" i="6"/>
  <c r="A159" i="6" s="1"/>
  <c r="B148" i="6"/>
  <c r="B334" i="6" s="1"/>
  <c r="A148" i="6"/>
  <c r="A334" i="6" s="1"/>
  <c r="D146" i="6"/>
  <c r="A138" i="6"/>
  <c r="A140" i="6" s="1"/>
  <c r="A142" i="6" s="1"/>
  <c r="A144" i="6" s="1"/>
  <c r="A146" i="6" s="1"/>
  <c r="B132" i="6"/>
  <c r="B332" i="6" s="1"/>
  <c r="A132" i="6"/>
  <c r="A332" i="6" s="1"/>
  <c r="D128" i="6"/>
  <c r="D130" i="6" s="1"/>
  <c r="D126" i="6"/>
  <c r="D119" i="6"/>
  <c r="D117" i="6"/>
  <c r="D115" i="6"/>
  <c r="A115" i="6"/>
  <c r="A117" i="6" s="1"/>
  <c r="A119" i="6" s="1"/>
  <c r="B105" i="6"/>
  <c r="B330" i="6" s="1"/>
  <c r="A105" i="6"/>
  <c r="A330" i="6" s="1"/>
  <c r="D97" i="6"/>
  <c r="D92" i="6"/>
  <c r="D87" i="6"/>
  <c r="A84" i="6"/>
  <c r="A89" i="6" s="1"/>
  <c r="A94" i="6" s="1"/>
  <c r="A99" i="6" s="1"/>
  <c r="D82" i="6"/>
  <c r="D77" i="6"/>
  <c r="D73" i="6"/>
  <c r="D69" i="6"/>
  <c r="D68" i="6"/>
  <c r="A67" i="6"/>
  <c r="D53" i="6"/>
  <c r="A33" i="6"/>
  <c r="A13" i="6"/>
  <c r="A15" i="6" s="1"/>
  <c r="A17" i="6" s="1"/>
  <c r="A19" i="6" s="1"/>
  <c r="A121" i="6" l="1"/>
  <c r="A123" i="6" s="1"/>
  <c r="A125" i="6" s="1"/>
  <c r="A128" i="6" s="1"/>
  <c r="A130" i="6" s="1"/>
</calcChain>
</file>

<file path=xl/sharedStrings.xml><?xml version="1.0" encoding="utf-8"?>
<sst xmlns="http://schemas.openxmlformats.org/spreadsheetml/2006/main" count="773" uniqueCount="499">
  <si>
    <t>kom</t>
  </si>
  <si>
    <t>komplet</t>
  </si>
  <si>
    <t>m'</t>
  </si>
  <si>
    <t>PRIPREMNI RADOVI</t>
  </si>
  <si>
    <t>R E K A P I T U L A C I J A</t>
  </si>
  <si>
    <t>I.</t>
  </si>
  <si>
    <t>II.</t>
  </si>
  <si>
    <t>III.</t>
  </si>
  <si>
    <t>UKUPNO:</t>
  </si>
  <si>
    <t>Projektant:</t>
  </si>
  <si>
    <t>OZNAKA</t>
  </si>
  <si>
    <t>OPIS RADA</t>
  </si>
  <si>
    <t>JEDINICA</t>
  </si>
  <si>
    <t>KOLIČINA</t>
  </si>
  <si>
    <t>CIJENA</t>
  </si>
  <si>
    <t>IZNOS</t>
  </si>
  <si>
    <t>Datum:</t>
  </si>
  <si>
    <t>m2</t>
  </si>
  <si>
    <t>IV.</t>
  </si>
  <si>
    <t>Domagoj Baričić mag.ing.aedif.</t>
  </si>
  <si>
    <t>V.</t>
  </si>
  <si>
    <r>
      <t>m</t>
    </r>
    <r>
      <rPr>
        <vertAlign val="superscript"/>
        <sz val="11"/>
        <rFont val="Arial Narrow"/>
        <family val="2"/>
      </rPr>
      <t>3</t>
    </r>
  </si>
  <si>
    <r>
      <t>m</t>
    </r>
    <r>
      <rPr>
        <vertAlign val="superscript"/>
        <sz val="11"/>
        <rFont val="Arial Narrow"/>
        <family val="2"/>
      </rPr>
      <t>2</t>
    </r>
  </si>
  <si>
    <t>VI.</t>
  </si>
  <si>
    <t>DEMONTAŽE</t>
  </si>
  <si>
    <t>DEMONTAŽE:</t>
  </si>
  <si>
    <r>
      <t>OPĆI UVJETI IZVOĐENJA</t>
    </r>
    <r>
      <rPr>
        <sz val="10"/>
        <rFont val="Arial Narrow"/>
        <family val="2"/>
      </rPr>
      <t xml:space="preserve">
Opći uvjeti izvođenja nadopunjuju se ovim općim uvjetima, a u slučaju neusklađenosti opisa primjenjuje se sve ono propisano ovim općim uvjetima.</t>
    </r>
  </si>
  <si>
    <t xml:space="preserve">Zaštita vidljive armature antikorozivnim premazom za zaštitu armature iz sustava odabranog reparaturnog morta. </t>
  </si>
  <si>
    <t>od 0,5 do 3 cm</t>
  </si>
  <si>
    <t>Ispiranje svih ploha prije postupka reprofilacije vodom pod tlakom od cca. 150 do 300 bara radi uklanjanja sitnih nevezanih čestica (ostalih na površinama nakon hidrodinamičke obrade).</t>
  </si>
  <si>
    <r>
      <t>m</t>
    </r>
    <r>
      <rPr>
        <vertAlign val="superscript"/>
        <sz val="10"/>
        <color theme="1"/>
        <rFont val="Times New Roman"/>
        <family val="1"/>
        <charset val="238"/>
      </rPr>
      <t>2</t>
    </r>
  </si>
  <si>
    <t>Ispuhivanje betonskih površina zrakom pod tlakom od 4 do 6 bara nakon pranja, kako nebi došlo do zadržavanja vode u udubljenjima. Ovaj postupak se provodi prije reprofilacije te prije ugradnje završnog premaza.</t>
  </si>
  <si>
    <t>Izvedba zaštite reparaturnog morta od naglog isušenja, premazom ili prskanjem jednokomponentnim akrilnim premazom iz odabranog sustava reparaturnog morta .</t>
  </si>
  <si>
    <t>Dobava i ugradnja FRP tkanine na bazi jednosmjernih karbonskih vlakana „suhim”/„mokrim” postupkom uporabom dvokomponentne epoksidne smole za impregnaciju tkanine i lijepljenje na podlogu. Platno se lijepi na prethodno pripremljenu podlogu koja mora biti otprašena i bez nevezanih dijelova. Na zalijepljeno platno nanosi se novi sloj epoksidnoga ljepila koje se posipava kvarcnim pijeskom 0,4 do 0,8 mm do potpune zasićenosti. Kvarcni je pijesak veza za završnu obradu vapneno-cementnom žbukom. Opis i uvjeti kvalitete materijala su prema projektu ojačanja. Cijena uključuje sav rad, materijal i opremu potrebnu za potpuno dovršenje stavke. Obračun je po m2 ugrađene FRP tkanine.</t>
  </si>
  <si>
    <r>
      <t>Reprofiliranje svih hidrodinamički pripremljenih površina postupkom "torkretiranja" (mokri postupak)  industijski pripremljenim reparaturnim mortom , kompenziranog skupljanja tiksotropnih i reoloških svojstava, tlačne čvrstoće &gt; 35 N/mm</t>
    </r>
    <r>
      <rPr>
        <vertAlign val="superscript"/>
        <sz val="11"/>
        <rFont val="Arial Narrow"/>
        <family val="2"/>
      </rPr>
      <t>2</t>
    </r>
    <r>
      <rPr>
        <sz val="11"/>
        <rFont val="Arial Narrow"/>
        <family val="2"/>
      </rPr>
      <t>, otporan na habanje, sulfatnootporan, ojačan polipropilenskim vlakancima, klase R-4.</t>
    </r>
  </si>
  <si>
    <t>ARMIRANO BETONSKI RADOVI</t>
  </si>
  <si>
    <t>a) beton</t>
  </si>
  <si>
    <t>b) oplata</t>
  </si>
  <si>
    <t>c) armatura</t>
  </si>
  <si>
    <t>a) mlazni beton</t>
  </si>
  <si>
    <t>b) armatura</t>
  </si>
  <si>
    <t>kg</t>
  </si>
  <si>
    <t>do 3 cm</t>
  </si>
  <si>
    <t>m3</t>
  </si>
  <si>
    <t>Tehnička priprema radilišta za rad. Odnosi se na dužnosti Izvoditelja radova da dostavi Naručitelju ili Nadzornom inženjeru plan organizacije radilišta, plan tehničke opreme i dinamički plan izvođenja radova te uskladi s upraviteljem zgrade. Radovi na uređenju gradilišta, postava gradilišnih objekata, (osiguranje WC-a, prostorija za radnike, izrada građevinskog priključka el. energije i vode). U stavku uključena nabava dobava i ugradnja ploče gradilišta i ploče s oznakam zaštite na radu.</t>
  </si>
  <si>
    <t xml:space="preserve">Injektiranje pukotina visokotlačnim injekcijskim postupkom (pod tlakom do 200 bara), u betonskim površinama injekcijskom epoksidnom 2-komponentnom epoxi smolom.Stavka uključuje prethodno bušenje rupa uz pukotinu, dubine do 20 cm, pod nagibom 45º, ugrađivanje čeličnih injekcijskih uvodnica ø12 mm, zatvaranje površine pukotine epoksidnim ljepilom, te uklanjanje uvodnica po završenom postupku injektiranja i zatvaranje rupa epoksidnim ljepilom. </t>
  </si>
  <si>
    <t>OSTALI RADOVI</t>
  </si>
  <si>
    <t>VII.</t>
  </si>
  <si>
    <t xml:space="preserve">Uklanjanje žbuke sa zidova te priprema površine za ugradnju torkreta.
Potrebno je ukloniti sve slojeve obloge zidova na mjestima gdje će se ugrađivati torkret. Ista se uklanja u potpunosti do površine ziđa.  
Površinu ziđa potrebno je detaljno očistiti žičanim četkama te ispuhati komprimiranim zrakom. Potom je potrebno detaljno pregledati ziđe radi postojanja eventualnih oštećenja odnosno pukotina.  U cijenu je potrebno uračunati i korištenje ljestvi, radnih skela, sav rad, materijal, alate i strojeve potrebne za potpuno dovršenje stavke. </t>
  </si>
  <si>
    <t xml:space="preserve">Priprema podloge za nove temelje ugradnjom geotekstila i tampona debljine 30 cm zbijenosti 40 MPa. U cijenu je potrebno uračunati sav rad, materijal, alate i strojeve potrebne za potpuno dovršenje stavke. </t>
  </si>
  <si>
    <t>Dobava materijala i zamjena oštećene armature sa novom armaturom B500A, sukladno statičkom proračunu, na mjestima gdje je postojeća značajno korodirana na uzdužnim, poprečnim nosačima te na armiranobetonskoj ploči (armaturna mreža). Obavezan pregled nadzornog inženjera te upis u građ. dnevnik.</t>
  </si>
  <si>
    <t>a) gletanje</t>
  </si>
  <si>
    <t>m²</t>
  </si>
  <si>
    <t>b) ličenje</t>
  </si>
  <si>
    <t xml:space="preserve">Izrada, dobava i ugradnja vanjskih prozorskih klupčica od aluminijskog lima 3 mm u boji ugrađene stolarije. Klupčice imaju okapnice i bočne završetke kako ne bi došlo do izljevanja vode sa strane do zida. Klupčicu ugraditi po pravilima struke,  vodonepropusne. Sve potrebne predradnje i materijal uključiti u cijenu. Klupčica izbačena 4 cm od ruba fasade s bočnim završnim čepovima.                                   Kompletno izvedeno uz sav potreban rad i materijal do finalne gotovosti.         </t>
  </si>
  <si>
    <t>OPĆI UVJETI</t>
  </si>
  <si>
    <t>Rušenja i demontaže</t>
  </si>
  <si>
    <t>Sva rušenja, probijanja, bušenja i dubljenja treba u pravilu izvoditi ručnim alatom, s osobitom pažnjom.
Nakon provedenih pripremnih radova, rušenja na građevini vrše se prema unaprijed utvrđenom redosljedu dogovorenim s nadzornim inžinjerom investitora.
Jedinična cijena iz ponude izvoditelja treba obuhvatiti kompletno rušenje, uključivo sve pripremno- završne radove sadržane u faktorskim troškovima.
Svi prijenosi materijala dobiveni rušenjem i demontažom, odvoz na privremeni gradilišni deponij ili gradsku planirku, s čišćenjem gradilišta i dovođenjem javne površine u prvobitno stanje, trebaju biti uključeni u jediničnoj cijeni radova i neće se posebno priznavati. Jediničnom cijenom treba obuhvatiti: - sav rad i materijal za izvedbu radova iz pojedine stavke, sav transport,- sve društvene obveze vezane za radnu snagu i materijal,-pripremno – završne radove.</t>
  </si>
  <si>
    <t>Zidarski radovi</t>
  </si>
  <si>
    <t>Zidarsko-fasaderski radovi izvode se isključivo prema opisima stavaka troškovnika, kao i prema važećim propisima za ovu vrstu radova. 
Kvaliteta  svog upotrebljenog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t>
  </si>
  <si>
    <t>Limarski radovi</t>
  </si>
  <si>
    <t>Stolarski radovi</t>
  </si>
  <si>
    <t>Betonski i armirano-betonski radovi</t>
  </si>
  <si>
    <t>Pri izradi betonskih i armirano-betonskih radova treba se u svemu pridržavati općih uvjeta za te radove. Betonski i armirano-betonski radovi odnose se i na izvedbu AB zidova pročelja od vidljivog betona. Izrada AB zidova s vidljivim betonskim plohama obuhvaća sve radove do potpune gotovosti. Oplate, izolacije, konektori, vezivna i transportna sredstva, skele i podupirači, premazi i zaštite uključeni su u jediničnu cijenu. Pažljiva izvedba oplate i odgovarajuća ugradnja i njega betona koji osiguravaju traženi nivo kvalitete i izgleda završnih ploha, navedeni su ovim troškovnikom, uključeni su u cijenu u cijelosti i
u slučaju njihovog nepoštivanja radovi se neće priznati.</t>
  </si>
  <si>
    <t xml:space="preserve">Oplata kao i razna razupiranja, moraju imati takvu sigurnost i krutost da bez slijeganja i štetnih deformacija mogu primiti opterećenja i utjecaje koji nastaju za vrijeme izvedbe radova. Za izradu oplate koristiti daske, gredice i letve od jelove rezane građe. Sav materijal potreban za izradu oplate treba pravovremeno dostaviti na gradilište u dovoljnoj količini. Oplate moraju biti stabilne, otporne i dovoljno poduprte da se ne bi izvijale ili propustile u bilo kojem pravcu. Moraju biti izrađene točno po mjerama označenim u crtežima plana oplate za pojedine dijelove konstrukcije koji će se betonirati sa svim potrebnim podupiračima. Unutarnje površine oplate moraju biti ravne, bilo da su horizontalne, vertikalne ili napregnute, prema tome kako je to u crtežima planova oplate predviđeno. Nastavci pojedinih dasaka ne smiju izlaziti iz ravnine, tako da nakon njihovog skidanja vidljive površine betona budu ravne i s oštrim rubovima, te da se osigura dobro brtvljenje i sprečavanje deformacije. </t>
  </si>
  <si>
    <t xml:space="preserve"> Prije početka ugrađivanja betona oplata se mora detaljno očistiti. Premaz se nanosi kratko prije betoniranja, na očišćenu i potpuno pripremljenu oplatu. Treba usaglasiti tehnologiju i dinamiku izvođenja oplate i ugradnje betona. Betoniranje se vrši bez prekida</t>
  </si>
  <si>
    <t xml:space="preserve">  Kod nastavljanja betoniranja po visini, prilikom postavljanja oplate za tu konstrukciju treba izvesti zaštitu površina betona već gotovih konstrukcija, od procjeđivanja cementnog mlijeka. Neposredno prije početka ugrađivanja betona oplata se mora očistiti. Oplate moraju biti tako izvedene da se mogu skidati lako i bez oštećenja konstrukcija, sa svim njenim elementima, kao i slaganje i sortiranje građe na određenim mjestima. Također je uključeno i čišćenje dasaka, gredica, potpora i drugog, vađenje čavala, siječenje vezne žice, vađenje klanfi i zavrtanja, kao i čišćenje tih elemenata od eventualnih ostataka stvrdnutog betona. Izrađena oplata s podupiranjem, prije betoniranja mora biti od strane izvođača statički kontrolirana. Prije nego što se počne ugrađivati beton moraju se provjeriti dimenzije oplate i kakvoća njihove izvedbe, kao i čistoća i vlažnost oplate. Rezultati ispitivanja nivelete oplate, kao i zapisnik o prijemu tih konstrukcija, čuvaju se u evidenciji koja se prilikom primopredaje izgrađene građevine ustupa korisniku  te građevine. Premjeravanje i obračun izvršenih radova vršit će se prema "Prosječnim normama u građevinarstvu".</t>
  </si>
  <si>
    <t>Za dobavu, savijanje i montažu betonskog željeza (za sve armirano-betonske konstrukcije) količine su programske, te će se obračun završno provesti prema iskazima iz projekta armature, prema ponuđenim jediničnim cijenama za 1kg čelika iz stavaka armirano-betonskih radova. Obavezno naručiti plan armature.</t>
  </si>
  <si>
    <t>U cijenu ab. radova uključiti i sve troškove prilikom transporta i ugradnje betona, te njegovanje svježeg betona.</t>
  </si>
  <si>
    <t>U cijenu pojedine stavke uključiti i umetanje kutija za prodore u ab. konstrukciji za vođenje instalacija. U dogovoru sa projektantom instalacija i nadzornim inženjerom. Kad su u betonskim zidovima i drugim konstrukcijama predviđeni otvori i udubine za prolaz vodovodne i kanalizacione cijevi slično, kao i dimovodne i ventilacione kanale i otvore, treba još prije betoniranja izvesti i postaviti cijevi većeg profila od prolazeće cijevi da se iste mogu provući kroz zid ili konstrukciju i propisno zabrtviti.</t>
  </si>
  <si>
    <t>U cijenu pojedine stavke uključiti i umetanje distancera za reguliranje debljine zaštitnog sloja betona. U dogovoru sa projektantom statike i nadzornim inženjerom.</t>
  </si>
  <si>
    <t>U cijeni je uključeno dnevno čiščenje gradilišta, kao i čišćenje nakon dovršetka svake faze rada.</t>
  </si>
  <si>
    <t>a)</t>
  </si>
  <si>
    <t>ankeri za spoj zida i temelja duljine 60 cm</t>
  </si>
  <si>
    <t>b)</t>
  </si>
  <si>
    <t>Mečenčani 8a, 44430 Hrvatska Kostajnica</t>
  </si>
  <si>
    <t xml:space="preserve">Demontaža vanjske PVC stolarije. U cijenu uključena demontaža, utovar i odvoz na deponiju sa svim pripadajućim troškovima deponiranja. </t>
  </si>
  <si>
    <t>a) prozori dim. 1,70x1,40 m</t>
  </si>
  <si>
    <t>b) prozori dim. 1,70x2,40 m</t>
  </si>
  <si>
    <t>c) prozori dim. 1,70x2,00 m</t>
  </si>
  <si>
    <t>d) prozori dim. 1,70x1,00 m</t>
  </si>
  <si>
    <t>e) prozori dim. 0,80x1,20 m</t>
  </si>
  <si>
    <t>f) prozori dim. 1,35x1,45 m</t>
  </si>
  <si>
    <t>g) prozori dim. 1,96x3,00 m</t>
  </si>
  <si>
    <t>h) prozori dim. 2,00x1,70 m</t>
  </si>
  <si>
    <t>i) vrata dim. 1,70x2,78 m</t>
  </si>
  <si>
    <t>j) vrata dim. 1,70x2,83 m</t>
  </si>
  <si>
    <t>k) staklene stijene i ulazna vrata dim. 3,84x3,40 m</t>
  </si>
  <si>
    <t>kompl</t>
  </si>
  <si>
    <t>Uklanjanje obloge stropne konstrukcije.
Uklanjanje svih slojeva obloge stropne konstrukcije u svim prostorijama prizemlja i kata. Obloga je izvedena od gips kartonskih ploča na limenim lamelama. Prije početka uklanjanja stropnih ploča potrebno je ukloniti rasvjetu obračunato u posebnoj stavci). U cijenu je potrebno uračunati i korištenje ljestvi, radnih skela, sav rad, materijal, alate i strojeve potrebne za potpuno dovršenje stavke kao i utovar, odvoz i deponiranje otpadnog materijala. Obračun po m2.</t>
  </si>
  <si>
    <t>Čišćenje cijelog objekta nakon svih demontaža i rušenja. Priprema građevine za izvođenje radova.</t>
  </si>
  <si>
    <t>Betoniranje arm. bet. temeljne trake 40x60 cm ispod novog nosivog zida  betonom C25/30. U cijenu uključiti ostavljanje podora za instalacije te sav potreban rad i materijal do pune gotovosti stavke.</t>
  </si>
  <si>
    <t>Betoniranje arm. bet. zida na mjestu prema Projektu, u prizemlju i na katu, betonom C25/30. Konačna površina betona mora biti ravna, glatka, bez gnjezda i neravnina. U cijenu uključiti potrebnu radnu skelu, visine do cca 4,0 m. Sve eventualne nepravilnosti u obradi površine mora izvođač popraviti o svojem trošku. Sve se izvodi prema projektu i statičkom proračunu.</t>
  </si>
  <si>
    <t>Dobava materijala i izrada grube i fine fasadne žbuke na mjestima torkretiranih zidova. Debljina sloja žbuke 2 cm. Prethodno površinu zida očistiti, oprašiti i oprati te špricati cem. mlijekom. Obračun po m2 žbuke.</t>
  </si>
  <si>
    <t>Unutar zida potrebno je ugraditi sve elemente nužne za ugradnju vrata ili provođenje instalacija. U stavku ulazi bandažiranje spojeva i priprema za ličenje.</t>
  </si>
  <si>
    <r>
      <t>m</t>
    </r>
    <r>
      <rPr>
        <vertAlign val="superscript"/>
        <sz val="10"/>
        <rFont val="Arial"/>
        <family val="2"/>
        <charset val="238"/>
      </rPr>
      <t>2</t>
    </r>
  </si>
  <si>
    <t>GIPS-KARTONSKI I SOBOSLIKARSKI RADOVI</t>
  </si>
  <si>
    <t>Bojanje zidova. Izvesti disperzivnom bojom u 2 premaza, uz zidarsku pripremu ploha gletanjem u dva sloja i zaštitom rubova. Dvostruko gletanje sa brušenjem uključeno u cijenu. Boja po izboru Investitora. Visina prostora do 4,00 m. U cijenu uračunati potrebnu skelu za rad na visini. Obračun po m2 razvijene površine.</t>
  </si>
  <si>
    <t>STOLARSKI RADOVI</t>
  </si>
  <si>
    <t>VIII.</t>
  </si>
  <si>
    <t>Obračun po m2 razvijene površine.</t>
  </si>
  <si>
    <t>Prethodno je potrebno pripremiti podlogu - (niveliranje, impregnacija), što ulazi u stavku.</t>
  </si>
  <si>
    <t>Oblažu se podovi svih učionica. Za sve radove Izvođač će primijeniti vlastitu tehnologiju, koja osigurava maximalni garantni rok.</t>
  </si>
  <si>
    <t>IX.</t>
  </si>
  <si>
    <t>X.</t>
  </si>
  <si>
    <t>BRAVARSKI RADOVI</t>
  </si>
  <si>
    <t>Naručitelj:                    Osnovna škola Katarina Zrinski Mečenčani, Mečenčani 8a, 44430 Hrvatska Kostajnica</t>
  </si>
  <si>
    <t>Iskop zemlje za trakaste temelje u tlu C kategorije dubine do 60 cm, u kampadama sa utovarom, odvozom i zbrinjavanjem na deponiji.</t>
  </si>
  <si>
    <t>Rezanje i demontaža sa utovarom i odvozom na zbrinjavanje postojeće betonske podne ploče za izvedbu novih temelja arm. bet. zida. Ukupna širina za uklanjanje 0,5 m.</t>
  </si>
  <si>
    <t>Iznošenje namještaja i opreme kao i sanitarne opreme na mjesto privremene deponije koje Investitor odredi. U cijenu uključen odvoz i ponovan dovoz nakon izvedenih radova. Obračun po kompletu.</t>
  </si>
  <si>
    <t>Doprema na gradilište, montaža, demontaža i odvoz s gradilišta cijevne fasadne skele od bešavnih cijevi. Skelu izvesti prema projektu skele i statičkom računu koji je izvođač dužan napraviti prije izvedbe skele, prema važećim standardima, propisima i pravilima struke. Uključivo radne platforme od mosnica i zaštitne ograde (visine min 1,2 m),  sva potrebna ukrućenja i sidrenja. Skelu osigurati sidrenjem u zgradu, a zaštititi od groma uzemljenjem. U jediničnu cijenu uključiti i zaštitni zastor od jutenih ili PE traka po cijeloj površini vanjske strane skele, željezne ili drvene ljestve – penjalice i sav potreban pomoćni materijal i pribor. Sav transport materijala, rad i komunikacije vrši se isključivo s vanjske strane građevine, preko skele, a ne kroz zgradu.
Prije davanja ponude izvođač treba pregledom situacije, konfiguracije terena i geometrije pročelja ustanoviti mogućnosti postave skele na svim dijelovima pročelja, uvjete pristupa, osiguranja prolaza, ulaza i prostora za odlaganje materijala i zaštite drugih ploha i vegetacije.
Obračun po m² vertikalne projekcije pročelja.</t>
  </si>
  <si>
    <t>Obračun po m2.</t>
  </si>
  <si>
    <t>a) rušenje gips-kartonskih zidova</t>
  </si>
  <si>
    <t>b) rušenje zidanih zidova</t>
  </si>
  <si>
    <t>Betoniranje arm. bet. temeljnih traka 20x60 cm  za ojačanje postojećih temelja  betonom C25/30. Temeljne trake su dimenzija 20x60 cm obostrano s poprečnim gredama 20x60 cm svakih 2,0 m. U cijenu uključiti ostavljanje podora za instalacije te sav potreban rad i materijal do pune gotovosti stavke.</t>
  </si>
  <si>
    <t>ZIDARSKI RADOVI</t>
  </si>
  <si>
    <t xml:space="preserve">GK ploče se postavljaju na originalnu poc. potkonstrukciju, a nakon polaganja kamene vune i parne brane. Sveukupna deb. zida je 15cm. Svi slojevi ovog zida se polažu do donjeg lica stropne konstrukcije. Svi spojevi GK ploča moraju biti ljepljeni, bandažirani i gletani finish glet masom do potpune ravnosti. Obračun po m2 izvedenog zida, mjereno od nivoa poda do podgleda stropne ploče. U cijeni stavke je sav rad i materijal, kao i priručna radna skela. Obračun po m2. </t>
  </si>
  <si>
    <t>Izrada, doprema i montaža unutarnjih jednokrilnih punih zaokretnih vrata s drvenim dovratnikom u širini zida, komplet s okovom, bojanjem i lakiranjem. Vrata se ugrađuju u torkretirane zidove debljine 50 cm. Vratno krilo lagano, sačasta ispuna u punom okviru, obostrano obloženo mediapanom. Boja po izboru projektanta prema RAL karti, poliuretanski lak. Izvesti sve prema shemi stolarije. Prije izrade obavezno kontrolirati sve mjere na građevini. Obračun po komadu kompletno ugrađenih vrata sa kvakama i brtvama. U cijenu uključeni izdrada, dobava i montaža vrata, okov (brava, kvala, štit), potkonstrukcija, rešetke za provjetravanje, sva vezna sredstva za postavu, opšavi, rad, te sve potrebno za potpuno dovršenje stavke. Rešetke za provjetravanje su obrađene u strojarskom dijelu troškovnika.</t>
  </si>
  <si>
    <t>PODOPOLAGAČKI RADOVI</t>
  </si>
  <si>
    <t xml:space="preserve">SPREGNUTA PLOČA </t>
  </si>
  <si>
    <t>FASADERSKI RADOVI</t>
  </si>
  <si>
    <t>a) beton C25/30</t>
  </si>
  <si>
    <t>Dobava i ugradnja PE folije na daščani pod. U cijeni sav rad i materijal.</t>
  </si>
  <si>
    <t xml:space="preserve">Demontaža slojeva postojeće fasade na svim pročeljima i prolazu debljine do 10 cm (završni sloj, EPS 6 cm, ljepilo 1 cm, žbuka 2 cm) do nosivog sloja armiranog betona ili zidanog zida, sa svim potrebnim spripreminm radovima do pune gotovosti stavke. Napomena: posebno pažljivu demontažu potrebno je vršiti uz prozore i vrata objekta. </t>
  </si>
  <si>
    <t>Nanošenje završnog silikatnog sloja fasade veličine zrna 2 mm, boju odobire investitor.  Završni sloj se nanosi na potpuno suhu, ravnu i čistu površinu uz prethodnu impregnaciju podloge odgovarajućim pred namazom koji je uključen u cijenu. Stavka obuhvaća sav rad i materijal te čišćenje nakon izvedenih radova.  Stvaka uključuje nanošenje slikatnog sloja na plohe pročelja te plohe ulaza.</t>
  </si>
  <si>
    <t>Priprema podloge nadzemnog dijela vrši se pranjem visokotlačnom pumpom kako bi se podloga očistila od soli, nevezanih dijelova, nečistoća i prašine. Sve podloge moraju biti čiste, čvrste, ravne i suhe, nesmrznute, bez ostataka ulja, smola ili soli od iscvjetavanja, očišćene i otprašene. Nakon toga se vrši izravnavanje površine pomoću morta dobre prionjivosti na zahtjevne površine te se nanosi vodonepropusni premaz (hidroizolacijski osmotski cementni mort) u najmanje dvije ruke, odnosno hidroizolacijski sloj po uputi proizvođača TI ploča. Ploče TI (XPS) postavljaju se na pripremljeni i zaštićeni zid ljepljenjem odg. ljepilom po uputama proizvođača.</t>
  </si>
  <si>
    <t>Montaža gromobranskog vodiča - zidovi pročelja
Nabava, dobava i montaža aluminijskog vodiča promjera Ø8-10 mm zajedno sa zidnim nosačima i potrebnim spojnicama na zidovima pročelja (križne spojnice, spojnice žica/traka i ostale potrebne spojnice za tehničku ispravnost sustava) . Stavka podrazumjeva nabavu, dobavu i montažu, sva spojna sredstva i sav materijal, sav rad i sredstva za rad. Obračun po m1.</t>
  </si>
  <si>
    <t>Mjerna mjesta gromobranske instalacije
Izrada i montaža mjernih mjesta za uzemljenje na pročeljima zgrade. Stavka obuhvaća sav potreban rad i materijal  za izradu mjernog mjesta. Obračun po komadu.</t>
  </si>
  <si>
    <t>Atest gromobranske instalacije. Ispitivanje instalacije sustava zaštite od djelovanja munje nakon rekonstrukcije, te izdavanje protokola i izrada revizione knjige ispitivanja zaštite od munje. Ispitivanje instalacije mora obaviti ovlaštena osoba. U cijenu uključiti sav potreban rad i materijal. Obračun po kompletu.</t>
  </si>
  <si>
    <t>Špalete obraditi na način da se ugradi mineralna vuna debljine 5 cm, kutnici, mrežica, dva sloja ljepila, te završni sloj žbuke u skladu sa ostalom fasadom. U cijenu stavke uračunati i različite veličine, širine i dubine špaleta. Uračunati sav potreban materijal i rad do potpune gotovosti te uključiti i sve špalete oko prozora,  brtvljanja i opšave te prišvrsni i ostali pribor, sve komplet izvesti do potpune funkcionalnosti i gotovosti. Izvođač je dužan isti ugraditi prema tehničkoj uputi proizvođača, smjernicama i izvoditi prema projektu te kontrolirati jesu li proizvodi koji su isporučeni na gradilište dio  toplinsko-izolacijskog  sustava.  Na dvorani u visini 1,5 m armirati dvostrukom mrežicom u dodatnom sloju ljepila.</t>
  </si>
  <si>
    <t xml:space="preserve">Obloga sokla XPS-om do visine 20-120 cm. 
Dobava potrebnog materijala i izvedba kompaktnog toplinskoizolacijskog fasadnog sustava (ETICS) sokla s TI pločama od ekstrudiranog polistirena XPS, d = 15 cm. </t>
  </si>
  <si>
    <t>PVC ostakljena stijena  iz višekomornih toplinskih izolirajućih PVC profila Gealan S8000, bijela boja. Izrađuje se od: Okvir  - 5 komora, Krilo - 5 komora, Boja: Bijela, Ispuna: 4 float – 14 argon – 4 – 14 argon – 4 LOW-e. U cijenu uključena izrada shema, te po potvrdi shema izrada radioničnih nacrta stolarije. Ugradnja prema uputama za RAL ugradnju, hidroizolacijska traka za spoj profila sa zidom uključena u cijenu.</t>
  </si>
  <si>
    <t>Koeficijent prolaza topline cijele stavke - U - manji ili jednak Ug = 0,6 W/m2K.</t>
  </si>
  <si>
    <t>a) keramika pod</t>
  </si>
  <si>
    <t>b) sokl</t>
  </si>
  <si>
    <t>a) vertikalna ploha visina 15 cm</t>
  </si>
  <si>
    <t>b) horizontalna ploha širina 33 cm</t>
  </si>
  <si>
    <t>c) podest</t>
  </si>
  <si>
    <t>d) sokl</t>
  </si>
  <si>
    <t xml:space="preserve">Demontaža postojećih limenih klupčica ispod stolarije i sa fasade. Spuštanje, utovar na kamion i odvoz istih na gradsku deponiju. U cijenu uključeni svi prijenosi otpadnog materijala s krova zgrade na deponiju.  </t>
  </si>
  <si>
    <t>Uklanjanje gromobranske trake sa postoljem i vertikalama, spuštanje, utovar na kamion i odvozom istih na gradsku deponiju. U cijenu uključeni svi prijenosi otpadnog materijala s krova zgrade na deponiju.</t>
  </si>
  <si>
    <t xml:space="preserve">Demontaža vertikala sa obujmicama iz pocinčanog lima i lijevano željeznih cijevi. Spuštanjem, utovarom na kamion i odvozom istih na gradsku deponiju. U cijenu uključeni svi prijenosi otpadnog materijala s krova zgrade na deponiju.  </t>
  </si>
  <si>
    <t>XI.</t>
  </si>
  <si>
    <t>XII.</t>
  </si>
  <si>
    <t>OJAČANJE ARM. BET. PLOČE I STUPOVA FRP LAMELAMA</t>
  </si>
  <si>
    <t>ankeri za spoj zida i AB ploče duljine 60 cm</t>
  </si>
  <si>
    <t>Demontaža unutarnje stolarije zidova predviđenih za torkretiranje. U cijenu uključena demontaža, utovar i odvoz na deponiju sa svim pripadajućim troškovima deponiranja.</t>
  </si>
  <si>
    <t>– EPS 5 cm</t>
  </si>
  <si>
    <t>– EPS 13 cm</t>
  </si>
  <si>
    <t xml:space="preserve">RAL način ugradnje - unutarnje i vanjske trake. Uključen kompletno potreban okov i uređaji za otvaranje, uključivo i spoj na susjedne plohe, okvir za ugradbu, sva sidra i sidreni detalji.U stavku uključena izrada detaljnih izmjera nakon radova obnove konstrukcije s izradom radioničkih nacrta.
 </t>
  </si>
  <si>
    <t>Izrada izvedbenih nacrta armature za arm. bet. radove na predmetnoj obnovi koji uključuje nove arm. bet. temelje, zidove, stupove, torkretirane zidove i srpegnutu ploču.</t>
  </si>
  <si>
    <t xml:space="preserve"> Izrada šliceva u zidu 5x10 cm za razvod vodovodnih cijevi. Za izradu šliceva potrebno je koristiti prigodan alat sa usisavačem prašine.  U stavku uključen odvoz i deponiranje otpadnog materijala u skladu sa važećim Zakonom o gospodarenju otpadom.</t>
  </si>
  <si>
    <t>Rušenje i demontaža postojećih odvodnih razvoda u postojećoj glazuri. U stavku uključen odvoz i deponiranje otpadnog materijala u skladu sa važećim Zakonom o gospodarenju otpadom.</t>
  </si>
  <si>
    <t>Dobava i montaža odvodnih i dovodnih cijevi PP 110 i 50 mm za odvod od svih izljevnih mjesta do glavne vertikale, učvršćivanje gipsom i betonom. U stavku uključeni svi spojni i fazonski elemetni te rad do pune gotovosti stavke.</t>
  </si>
  <si>
    <t>PP 110 mm</t>
  </si>
  <si>
    <t>PP 50 mm</t>
  </si>
  <si>
    <t>DN/ID 15 mm (unutarnji promjer), L=5 m</t>
  </si>
  <si>
    <t>DN/ID 20 mm (unutarnji promjer), L=18 m</t>
  </si>
  <si>
    <t>Nakon tlačne probe, mehaničkog ispiranja, dezinfekcije i ispitivanja zdravstvene ispravnosti vode potrebno je zatvoriti čepovima sva izljevna mjesta do ugradnje sanitarnih uređaja.</t>
  </si>
  <si>
    <t>Nabava, dobava, prijenos i montaža kompletnog umivaonika, oblika i boje po izboru investitora ili projektanta unutarnjeg uređenja koji se sastoji od:
-umivaonika I. klase, oblika i boje po izboru investitora ili projektanta unutarnjeg uređenja, s poniklanim samočistećim sifonom s ispustom d32; - komplet s odvodnim koljenom d50 mm i sifonskom brtvom 44/32 mm, pločom s armaturnim priključcima ½" s uključenom zvučnom izolacijom, vijcima za učvršćenje keramike i svim potrebnim pričvrsnim priborom i spojnim materijalom;
Obračun po komadu.</t>
  </si>
  <si>
    <t>Dobava i ugradnja  slavine za umivaonik po izboru investitora, topla i hladna voda. U cijenu uključena dobava, prijenos i ugradnja. Uključeno gibljivo crijevo R⅜" za hladnu vodu, komplet s kutnim ventilima DN15mm spojeno na dovod vode. Obračun po komadu.</t>
  </si>
  <si>
    <t>Tlačno ispitivanje vodovodne instalacije tople i hladne vode s izradom zapisnika o tlačnoj probi za jedinačne sanitarne prostore i ukupan sistem. Nakon pregleda i odobrenja nadzornog inženjera, izvoditelj radova izdaje uvjerenje o postignutoj kvaliteti radova. Obračun po objektu.</t>
  </si>
  <si>
    <t>Ispiranje i dezinfekcija vodovodne mreže sredstvom za dezinfekciju.</t>
  </si>
  <si>
    <t>Bakteriološka analiza uzoraka vode iz cjevovoda nakon dezinfekcije i ponovnog ispiranja istog čistom vodom.</t>
  </si>
  <si>
    <t>Ispitivanje nepropusnosti, protočnosti i funkcionalnosti instalacije kanalizacije s izradom zapisnika. Nakon pregleda i odobrenja nadzornog inženjera, izvoditelj radova izdaje uvjerenje o postignutoj kvaliteti radova. Obračun po objektu.</t>
  </si>
  <si>
    <t xml:space="preserve">Zatvaranje šliceva nakon postave novih instalacija. Radove izvesti na načina da se isti obrade produžnom žbukom 1:3:9 u debljini do 3 cm uz prethodno nabacivanje cementnog šprica, nakon toga se šlic pregleta u dva sloja, priprema za završnu obradu. Šlic je prosječne širine cca 10 cm. Jedinična cijena uključuje sav potreban rad i materijal za izvođenje svih faza radova za potpuno dovršenje opisanog rada. Izvesti sve u skladu s uputama proizvođača. </t>
  </si>
  <si>
    <t>Obračun po m' površine.</t>
  </si>
  <si>
    <t>VODOOPSKRBA I ODVODNJA</t>
  </si>
  <si>
    <t>XIII.</t>
  </si>
  <si>
    <t xml:space="preserve">a) parket </t>
  </si>
  <si>
    <t>Opločavanje trijema i vjetrobrana vanjskim stepenica sa gres keramičkim pločicama, otpornim na mraz, protukliznim Oblažu se čela i hodne plohe. Rub hodne plohe mora biti dodatno protuklizno profiliran.</t>
  </si>
  <si>
    <t>Izrada livenog monolitnog poda s epoksidnom samonivelirajućom masom d=5 mm, u boji po izboru investitora uz posipanje dekorativnih listića u određenoj boji i gustoći za postizanje maksimalne protukliznosti.</t>
  </si>
  <si>
    <t>b) postava rubnih hrastovih letvica 3 x 4 cm. Lakiranje ulazi u stavku.</t>
  </si>
  <si>
    <t>Demontaža unutarnje PVC i drvene stolarije i deponiranje na mjesto koje Investitor odredi. Nakon završetka radova unutarnja stolarija se ponovno montira na isto mjesto. U cijenu uključena demontaža, utovar, odvoz i ponovni dovoz s montažom.</t>
  </si>
  <si>
    <t>b) završna obloga teraco s betonom i nevezanim kamenim materijalom</t>
  </si>
  <si>
    <t>Pažljivo rušenje i demontaža postojećih pregradnih zidova od opeke i gipsartonskih ploča u prizemlju i na katu (prema shemi uklanjanja pregradnih zidova). U stavku uključeno zbrinjavanje otpadnog materijala sa utovarom i odvozom na deponiju sukladno važećim zakonima.</t>
  </si>
  <si>
    <t>Ugradnja ankera za povezivanje s postojećim zidovima, stropnom pločom i temeljima.
Ugradnja ankera od armature B500B sukladno nacrtima armature, ugrađuju se do dubine 200 mm u postojeći nosivi element. Ankeri se sidre pomoću odgovarajućeg epoksidnog ljepila. Ugradnja je 5 kom/m' na mjestu spoja.
Jedinična cijena obuhvaća bušenje i čišćenje rupa, nabavu, prijevoz i ugradnju ljepila za sidrenje i ugradnju ankera. Obračun je po komadu.</t>
  </si>
  <si>
    <t xml:space="preserve">Dobava, doprema materijala i zazidavanje zabata blok opekom, debljina zida 20,0 cm. Zidati produžnim mortom M5; uključivo sve radne platforme. </t>
  </si>
  <si>
    <t>Betoniranje arm. bet.nadvoja zabata, betonom C25/30. Konačna površina betona mora biti ravna, glatka, bez gnjezda i neravnina. U cijenu uključiti potrebnu radnu skelu, visine do cca 4,0 m. Sve eventualne nepravilnosti u obradi površine mora izvođač popraviti o svojem trošku. Sve se izvodi prema projektu i statičkom proračunu.</t>
  </si>
  <si>
    <t>Izrada ravnog spuštenog stropa od 1x1 GK ploča sa spuštanjem do 50,00 cm na pocinčanu podkonstrukciju i priprema do ličenja. U cijenu su uključeni komplet rad i materijal.</t>
  </si>
  <si>
    <t>Potkonstrukcija tipskih pocinčanih CW i UW  profila i brtvljenje spojeva sa susjednim plohama. Oko otvora obavezno ojačanje od UA profila uključeno u cijeni. U području dodira čeličnih profila s masivnim zidom, stropom ili podom na profile je potrebno nanijeti Knauf PE brtvenu traku. Po postavi treba spojeve ploča gletati odgovarajućom masom i vidljive plohe zida premazati odgovarajućom impregnacijom (u cijeni) za završnu obradu bojanjem (bojanje u posebnoj stavci soboslikarskih radova). Obrada spojeva ploča u kvaliteti minimalno Q2 (obavezno zapunjavanje spojeva prvog sloja ploča). U cijeni stavke sav potreban rad i materijal te radna skela. Obračun po m2 izvedenog zida.</t>
  </si>
  <si>
    <t>Dobava i opločenja podova hodnika i hola, klinker I klasa protukliznim keramičkim pločicama, min. 30 x 30 cm, koje se polažu ljepljenjem. U stavku uključen sav rad i materijal do pune gotovosti stavke.</t>
  </si>
  <si>
    <t>Dobava, polaganje i lakiranje hrastovog parketa d = 22 mm u knjižnicu, kabinete, urede i zbornicu, I. klase, priprema podloge i postavljanje, trostruko struganje i trokratno lakiranje hrastovog parketa. Lak sjajni. Parket se postavlja na suhi estrih. U stavku uključen sav rad i materijal do pune gotovosti stavke.</t>
  </si>
  <si>
    <r>
      <t xml:space="preserve">Objekt:                                            </t>
    </r>
    <r>
      <rPr>
        <b/>
        <sz val="11"/>
        <color theme="1"/>
        <rFont val="Arial Narrow"/>
        <family val="2"/>
      </rPr>
      <t xml:space="preserve"> Zgrada Osnovne škole Katarina Zrinska Mečenčani</t>
    </r>
  </si>
  <si>
    <t>Izrada poravnanja podloge poda ulaznog trga i trijema repraturnim mortom. Izvest u debljini 1,5 cm se polaže na betonsku podlogu. Na uređenu podlogu će se postavljati protuklizne ker. pločice. Gornja površina mora biti što ravnija zbog polaganja završnog sloja. Uključen sav potreban rad, dilatiranje,  materijal, čišćenje radnog mjesta nakon završenih radova,  te dr. potrebno za potpuno dovršenje rada.</t>
  </si>
  <si>
    <t>a) završna obloga keramičke pločice i glazura</t>
  </si>
  <si>
    <t>c) parket i cementna glazura</t>
  </si>
  <si>
    <t>f) zrnati beton u podu potkrovlja debljine oko 6 cm</t>
  </si>
  <si>
    <t xml:space="preserve">Dobava, doprema materijala i zazidavanje postojećih otvora vrata punom opekom NF 1/1, debljina zida 40,0 cm. Zidati produžnim mortom M5; uključivo sve radne platforme. </t>
  </si>
  <si>
    <t xml:space="preserve">Dobava, doprema materijala i zazidavanje parapeta blok opekom, debljina zida 20,0 cm. Zidati produžnim mortom M5; uključivo sve radne platforme. </t>
  </si>
  <si>
    <t>Nabava, dobava i ugradnja unutarnjih klupčica od lagane iverice koja je obostrano obložena 0,8 mm dekorativnim ultrapasom (HPL) tipa P . Jedan rub u obliku slova „L“.debljine 19 m,  širine do 30 cm. U stavku uključen sav rad i materijal do pune gotovosti stavke</t>
  </si>
  <si>
    <t>Dobava materijala i postava ploča ekspandiranog  polistirena (EPS) u slojeve poda i to na sloj betona za sprezanje odnosno am. bet. ploču. Na sloj termoizlacije se postavlja PE folija.  Uključen rad i materijal, te sve potrebno za potpuno dovršenje rada. Obračun po m2.</t>
  </si>
  <si>
    <t>Izrada cementne glazure poda unutarnjih prostorija. Glazura  u debljini 4 cm se polaže na PE foliju. Gornja površina mora biti što ravnija zbog polaganja završnog sloja. Uključen sav potreban rad, dilatiranje,  materijal, čišćenje radnog mjesta nakon završenih radova,  te dr. potrebno za potpuno dovršenje rada.</t>
  </si>
  <si>
    <t>a) dimenzije 8x330 mm</t>
  </si>
  <si>
    <t>b) dimenzije 8x380 mm</t>
  </si>
  <si>
    <r>
      <t xml:space="preserve">Torkretiranje zidova u debljini 7 cm.
Torkretiranje na vertikalnim plohama zidova, ukupne debljine 7 cm, mlaznim betonom klase C25/30 , te ugradnja armature sukladno detaljima i nacrtima. Stavka obuhvaća sav rad, opremu i materijal potreban za potpuno dovršenje stavke. Obračun je po m2. </t>
    </r>
    <r>
      <rPr>
        <u/>
        <sz val="11"/>
        <rFont val="Arial Narrow"/>
        <family val="2"/>
      </rPr>
      <t>Radove uskladiti s Izvođačem instalacija vodoopskrbe i odvodnje te elektro instalacija.</t>
    </r>
  </si>
  <si>
    <r>
      <t xml:space="preserve">Torkretiranje zidova u debljini 10 cm.
Torkretiranje na vertikalnim plohama zidova, ukupne debljine 10 cm, mlaznim betonom klase C25/30 , te ugradnja armature sukladno detaljima i nacrtima. Stavka obuhvaća sav rad, opremu i materijal potreban za potpuno dovršenje stavke. Obračun je po m2. </t>
    </r>
    <r>
      <rPr>
        <u/>
        <sz val="11"/>
        <rFont val="Arial Narrow"/>
        <family val="2"/>
      </rPr>
      <t>Radove uskladiti s Izvođačem instalacija vodoopskrbe i odvodnje te elektro instalacija.</t>
    </r>
  </si>
  <si>
    <t>Obračun svih radova vršiti kako je to naznačeno u opisu stavaka.U jediničnu cijenu radova potrebno je obračunati:-     sve pripremne i završne radove,-     sav rad i materijal potreban za izvođenje pojedine stavke opisa,-     ispiranje i kvašenje površine zida, -     zaštita izvedenog dijela obrade pročelja,-     sav potrebni horizontalni i vertikalni transport, kao i transport do gradilišta,-     primjena svih mjera zaštite na radu,-     sve društvene obaveze.
Popis normativa za materijale koji se treba pridržavati:-     HRN B.C1. 030, B.C8.030. – građevinski gips- ili jednakovrijedna __________________    HRN B.C1. 020, B.C8.042. – građevinsko vapno-  ili jednakovrijedna __________________     HRN B.C8.015, 022-026. – cement-   ili jednakovrijedna __________________    HRN B.C8.011. – portland cement-    ili jednakovrijedna __________________   HRN B.C8.030. – pijesak-    ili jednakovrijedna __________________     HRN U.F2.010. – tehnički normativi za izvođenje fasaderskih radova  ili jednakovrijedna __________________ .</t>
  </si>
  <si>
    <t>Sav upotrebljeni materijal i finalni građevinski proizvodi moraju odgovarati postojećim tehničkim propisima i HR normama.
Prilikom izvedbe limarskih radova treba se u svemu pridržavati slijedećih propisa i normi:- Pravilnik o zaštiti na radu u građevinarstvu,- Pravilnik o tehničkim mjerama i uvjetima za završne radove u građevinarstvu,- Tehnički uvjeti za izvođenje limarskih radova,- HR norme:- pocinčani lim  HRN C.E4.020.- bakarni lim  ili jednakovrijedna __________________ , HRN C.D4.500  ili jednakovrijedna __________________ ., HRN C.D4.020.  ili jednakovrijedna __________________ 
Pomoćni i vezivni materijali  moraju odgovarati odredbama HR normi. Sve  radove  treba  izvesti  stručno  i  solidno,  prema  tehničkim  propisima. Izvoditelj je dužan na zahtjev investitora ili nadzornog inženjera predočiti uzorke i prospekte za pojedine materijale. 
Nestandardiziran materijal mora imati atest o kvaliteti izdan od organizacije ovlaštene za izdavanje atesta. Izvoditelj je također dužan da za svaku stavku izradi detaljni crtež i ovjeri ga kod nadzornog inženjera. Različite vrste metala, koje se uslijed elektrolitskih pojava međusobno razaraju, ne smiju se izravno dodirivati. Sve željezne dijelove koji dolaze u dodir s cinkom ili ocinčanim limom treba preličiti asfaltnim lakom ili odgovarajućim sredstvom. 
Kod polaganja lima na masivne podloge, potrebno je podloge prije oblaganja obložiti slojem krovne ljepenke radi sprečavanja štetnih kemijskih utjecaja na lim.
Sva se učvršćenja i povezivanja limova moraju izvesti tako da konstrukcija bude osigurana od nevremena, atmosferilija i prodora vode u objekt, i  da pojedini dijelovi mogu nesmetano raditi kod temperaturnih promjena bez štete po ispravnost konstrukcije.
U jediničnim cijenama uračunato je:
- naknada za kompletni rad (izrada i montaža),
- materijal,
- svi vanjski i unutarnji, horizontalni i vertikalni transporti,
- premazivanja asfalt lakom podlaganje krovne ljepenke,
- sav sitni i spojni materijal i matrijal za učvršćenje (kuke, plosna željeza, žica za učvršćenje, vijci, zakovice i sl.).
Izmjere  je  potrebno  izvršiti  na  gradilištu,  nakon  izvedbe,  obračunato  prema  građevinskim normama.
Obračun se vrši po m1 ili m², ovisno o vrsti elementa, prema važećim građevinskim normama za pojedine radove, što je i naznačeno u pojedinim stavkama troškovnika.
Eventualne nejasnoće oko načina izvedbe ili obračuna izvoditelj je dužan razjasniti sa nadzornim inžinjerom prije samog pristupanja izvođenju.</t>
  </si>
  <si>
    <t>U cijenu kompletnih radova izvođač je dužan dati izraditi Projekt  betona od ovlaštenog ureda za izradu istog, te prema Projektu betona uzeti uzorke za ispitivanja svojstva svježeg betona na gradilištu i  očvrslog betona u  za to certificiranom laboratoriju. Sve prema važećim normama HRN  ili jednakovrijednim __________________ i  pravilnicima. U cijenu uključiti i glatku oplatu za izvedbu AB konstrukcija osim za vidljive betone koju je izvođač obavezan sam izračunati. prije samog betoniranja koristiti sredstvo za premazivanje oplate zbog prijanjanja svježeg betona za oplatu, koje je uključeno u cijenu.</t>
  </si>
  <si>
    <t xml:space="preserve">Razbijanje i uklanjanje slojeva postojećeg  poda prizemlja i kata do nosive konstrukcije sa svim transportima i zbrinjavanjem otpadnog materijala sukladno važećem Zakonu. Sve navedeno uključeno u cijenu. </t>
  </si>
  <si>
    <t>Demontaža, razgradnja oba zabatna zida debljine 38 cm od opeke normalnog formata do čvrstog morta. Demontaža se izvodi do podne ploče tavana.  Rad se izvodi ručnom razgradnjom uz upotrebu ručnog štemanja zida. U stavku uključena eventualno potrebna platforma s dizalicom za radnike i svim transportima otpadnog materijala i zbrinjavanjem sukladno važećem Zakonu. Obračun po m3.</t>
  </si>
  <si>
    <t>Uklanjanje degradiranog betona na stropnoj konstrukciji prizemlja hidrodemoliranjem  do 2000 bara kao i na ulaznim stupovima do zdrave i čvrste podloge (prionjljivost podloge 1,5 N/mm2).</t>
  </si>
  <si>
    <t>Dobava materijala i izrada grube i fine fasadne žbuke na mjestima ponovne montaže PVC stolarije. Debljina sloja žbuke do 2 cm, širina špaleta do 40 cm. Prethodno površinu zida očistiti, oprašiti i oprati te špricati cem. mlijekom. Prije bilo kakvog rada folijom zaštititi svu vanjsku fasadnu stolariju. Obračun po m' špalete.</t>
  </si>
  <si>
    <t xml:space="preserve">Dobava, doprema i ugradnja betona  armirano-betonskih kosih i vertikalnih serklaža, betonom klase C25/30, u odgovarajućoj obvezno glatkoj oplati prema Projektu. Serklaži su poprečnog presjeka, 25x25 cm.  Beton   armirati  sa   armaturom kvalitete B500B 4fi10, vilice fi8 na 15. Obračun  za kompletan rad i  materijal iz  opisa po m3 ugrađenog betona, m2 oplate i kg ugrađene armature. U cijenu je uključena dobava i ugradba betona, njega betona, te dobava i postava oplate,  uključujuću skidanje i čišćenje oplate, dobavu i ugradnju armature, a sve prema pravilima struke.  Izvođač je dužan u potpunosti izvoditi glatke i ravne betone u skladu sa HRN ili jednakovrijednom_____________________. </t>
  </si>
  <si>
    <t>Dobava materijala i izrada novih pregradnih zidova između soba, deb.15cm u punoj visini prostorije, slojevi zida su:
 - gipskartonske ploče deb. 2 x 12,5 mm   (2,50 cm)
 - parna brana PE + al., 
 - kamena vuna + stakleni voal γ= 50 kg/m3(8,0cm),
 - zračni prostor u širini 2,0cm
 - gipskartonske ploče deb. 2 x 12,5 mm   (2,50 cm)</t>
  </si>
  <si>
    <t>Dobava materijala i opločenje podova sanitarnih čvorova, pomoćnih prostorija i blagovaonice, kuhinje i predprostora na sporednom ulazu, podnim gres protukliznim pločicama I klase, R11 standardni program. Preko estriha izvesti hidroizolacijski premaz  armirano-alkalnom mrežicom - sve u debljini 2,0 mm. Vel. pločice 30 x 30 cm. U stavku uključen sav rad i materijal do pune gotovosti stavke.</t>
  </si>
  <si>
    <t>Dobava i ugradnja vijaka za drvo za osiguranje prionljivosti AB ploče i drvene grede (spregnuta ploča). Vijci za drvo s produženim glatkim dijelom i s prizmatičnom ("poluokruglom") glavom, klase čvrstoće 8,8. Dimenzije i oblik vijka, kao i raspored vijaka u gredi usvojiti prema skici u projektu statike. Stavka obuhvaća kompletan rad i materijal za jednu etažu objekta. Obračun po komadu ugrađenog vijka</t>
  </si>
  <si>
    <t>Dobava materijala i betoniranje armiranobetonske ploče debljine 7 cm. Beton C25/30. Armirana mrežom Q188 u gornjoj i donjoj zoni. U cijeni stavke je sav rad i materijal do pune gotovosti stavke.</t>
  </si>
  <si>
    <t>Dobava materijala i betoniranje armiranobetonske ploče debljine 14 cm. Beton C25/30. Armirana mrežom Q188 u gornjoj i donjoj zoni. U cijeni stavke je sav rad i materijal do pune gotovosti stavke.</t>
  </si>
  <si>
    <r>
      <t xml:space="preserve">Izvedba certificiranog ETICS-a (prema normi HRN EN 13500:2004 ili jednakovrijedna ________________) sustava toplinske izolacije vanjskih uličnih, dvorišnih i zabatnih zidova te zidova prolaza, klasificiranje otpornosti na požar (prema normi HRN EN 13501-1 ili jednakovrijedna ________________), sa svim potrebnim predradnjama i pripremom podloge, bez završnog dekorativnog sloja koji je obrađen u ranijim stavkama troškovnika.Toplinska izolacija se izvodi </t>
    </r>
    <r>
      <rPr>
        <b/>
        <u/>
        <sz val="11"/>
        <rFont val="Arial Narrow"/>
        <family val="2"/>
      </rPr>
      <t xml:space="preserve">fasadnom kamenom vunom d=20 cm </t>
    </r>
    <r>
      <rPr>
        <sz val="11"/>
        <rFont val="Arial Narrow"/>
        <family val="2"/>
      </rPr>
      <t>(Koeficijent toplinske provodljivosti, min λ=0,036 W/mK) , s tankoslojnim polimer cementnim mortom debljine min 0,5 cm nanesenim u tri sloja i armiranim staklenom alkalnootpornom mrežicom između slojeva.</t>
    </r>
  </si>
  <si>
    <t>Dobava, izrada i ugradnja novih odvodnih vertikalnih odvoda - oluka od cinkovog lima nakon dovršetka obnove fasade na isto mjesto. Stavka uključuje i sve potrebne spojne i fazonske elemente (kao obujmice, pričvrsnice, fazonske komade, kuke itd.) i sav ostali potreban pribor i rad. 
Uključivo demontaža i ponovna izvedba spoja napostojeću kanalizaciju, osiguranje i zaštita spoja tijekom  izvedbe pročelja, sva potrebna razbijanja i krpanja.
Uključivo demontaža i ponovna izvedba spoja na horizontalni žlijeb, kao i njegova izolacija i omatanje.
Za vrijeme radova na pročelju osigurati stalnu nesmetanu odvodnju s krova ( postavom starih vertikala na 1 m od fasade), sve u cijeni stavke. U cijenu stavke uključen je sav potreban rad, materijal, faktori i transport.</t>
  </si>
  <si>
    <r>
      <t>Dobava i montaža PPR vodovodnih cijevi za radni tlak PN 10 bara i maksimalnu temperaturu 95</t>
    </r>
    <r>
      <rPr>
        <vertAlign val="superscript"/>
        <sz val="11"/>
        <rFont val="Arial Narrow"/>
        <family val="2"/>
      </rPr>
      <t>o</t>
    </r>
    <r>
      <rPr>
        <sz val="11"/>
        <rFont val="Arial Narrow"/>
        <family val="2"/>
      </rPr>
      <t xml:space="preserve"> C prema DIN 16892/93 ili jednakovrijedna ________________. Cijevi se ugrađuju za hladnu, toplu i cirkulacijsku sanitarnu vodu u građevini. U cijenu uračunati sav potreban sitni pribor, spojni materijal i fazonske komade, fitinge, priključna koljena i montažne elemente za mješalice i slavine, kao i sav potreban materijal i pribor za montažu cijevi s pričvrćenjem, ovisno o mjestu montaže (kuke, konzole, ovjesi i slično). Sav ugrađeni materijal i pribor mora imati odgovarajuće ateste i biti od istog proizvođača, a ugradnja se mora izvoditi isključivo po uputstvu proizvođača. Nije dozvoljena nikakva improvizacija kao i upotreba materijala drugih proizvođača. </t>
    </r>
  </si>
  <si>
    <t>Provjera funkcionalnosti dimnjaka kotlovnice na lož ulje sa ishođenjem atesta od ovlaštenog obrta dimnjačarstva.</t>
  </si>
  <si>
    <t>rujan 2021./
svibanj 2022</t>
  </si>
  <si>
    <t>TROŠKOVNIK</t>
  </si>
  <si>
    <t xml:space="preserve">INVESTITOR:      </t>
  </si>
  <si>
    <t xml:space="preserve">Osnovna škola Katarina Zrinska Mečenčani
</t>
  </si>
  <si>
    <t xml:space="preserve">Mečenčani 8a, 
44430 Hrvatska Kostajnica
</t>
  </si>
  <si>
    <t xml:space="preserve">GRAĐEVINA:      </t>
  </si>
  <si>
    <t>Osnovna škola Katarina Zrinska Mečenčani</t>
  </si>
  <si>
    <t>Faza projekta:</t>
  </si>
  <si>
    <t>Projekt cjelovite obnove konstrukcije</t>
  </si>
  <si>
    <t>TD:</t>
  </si>
  <si>
    <t>5/21</t>
  </si>
  <si>
    <t>Vrsta projekta:</t>
  </si>
  <si>
    <t>ELEKTROTEHNIČKI PROJEKT</t>
  </si>
  <si>
    <t xml:space="preserve">Frano Grubišić, mag.ing.el. </t>
  </si>
  <si>
    <t>Ovlašteni inženjer elektrotehnike br. E3319</t>
  </si>
  <si>
    <t>r.b.</t>
  </si>
  <si>
    <t>opis</t>
  </si>
  <si>
    <t>j.m.</t>
  </si>
  <si>
    <t>kol.</t>
  </si>
  <si>
    <t>Ukupno(kn)</t>
  </si>
  <si>
    <t>Napomena:</t>
  </si>
  <si>
    <t>Prije dostavljanja ponude, ponuđač je dužan provjeriti točne količine svih stavki troškovnika.</t>
  </si>
  <si>
    <t>Prije  početka radova, izvođač je dužan pregledati  kompletnu dokumentaciju, te sve  nejasnoće ili eventualne  neispravnosti raspraviti  s  nadzornim  inženjerom  i  projektantom.</t>
  </si>
  <si>
    <t xml:space="preserve">Nacrti, tehnički opis i ovaj troškovnik čine cjelinu projekta. Sve odredbe ovih uvjeta smatraju se sastavnim dijelom opisa svake pojedine stavke  troškovnika. </t>
  </si>
  <si>
    <t>Svi izvedeni radovi moraju biti prema Zakonu o normizaciji NN br. 163/03 i prema Zakonu o tehničkim zahtjevima za proizvode i ocjeni sukladnosti (NN 158/03) i temeljem čl. 20. tog Zakona važeći pravilnici i norme preuzeti Zakonom o normizaciji (NN 55/96), odnosno Pravilnicima o tehničkim mjerama za izvođenje pojedinih vrsta radova, navedenih uz pojedine grupe radova.</t>
  </si>
  <si>
    <t>Sve radove treba kalkulirati prema opisu troškovničkih stavki i uvodnih opisa pojedinih grupa radova vezanih za izvođenja po HRN normama.</t>
  </si>
  <si>
    <t>Jedinične cijene obuhvaćaju sve potrebne radove, pribor, vezna sredstva, brtvila, prelazne sokle, sav okov i pribor, te ugradbeni materijal. Jedinična cijena po jedinici mjere obuhvaća: dobavu, odnosno izradu na gradilištu ili radionici, transport vanjski i na gradilištu, ugradnju i testiranje, preuzimanje od strane nadzora.</t>
  </si>
  <si>
    <t>Sav materijal koji se koristiti pri izvedbi radova mora odgovarati Hrvatskim standardima  „CE”. Izvođač ne smije ugraditi materijal koji nije specificiran, osim ako se sa tom izmjenom pismeno suglasi projektant.</t>
  </si>
  <si>
    <t>Svi radovi moraju biti kvalitetno izvedeni. Svi radovi koji bi se tokom izvedbe ili kasnije pokazali nekvalitetnim moraju se ponovo izvesti o trošku izvođača.</t>
  </si>
  <si>
    <t>F.1.</t>
  </si>
  <si>
    <t>ELEKTROENEGETSKI RAZVOD</t>
  </si>
  <si>
    <t>1.1.</t>
  </si>
  <si>
    <t>Zaštita trase glavnog napajačkog voda uslijed radova torketiranja, okvirna dužina trase iznosi 10 metara</t>
  </si>
  <si>
    <t>kompl.st.1.1</t>
  </si>
  <si>
    <t>kpl</t>
  </si>
  <si>
    <t>1.2.</t>
  </si>
  <si>
    <t>Zaštita trase napajačkog voda inverter-KPMO uslijed radova torketiranja, okvirna dužina trase iznosi 10 metara</t>
  </si>
  <si>
    <t>kompl.st.1.2.</t>
  </si>
  <si>
    <t>F.1. ELEKTROENEGETSKI RAZVOD UKUPNO:</t>
  </si>
  <si>
    <t>F.2.</t>
  </si>
  <si>
    <t>RAZDJELNI ORMARI</t>
  </si>
  <si>
    <t>2.1.</t>
  </si>
  <si>
    <t>Razdjelnik R0.1</t>
  </si>
  <si>
    <t>Zamjena vrata glavnog razdjelnog ormara R0.1 te slaganje i organizacija postojećih kabelskih žila unutar ormara. Radovi se trebaju izvoditi u beznaponskom stanju. Ispod je izgled razdjelnog ormara:</t>
  </si>
  <si>
    <t xml:space="preserve"> </t>
  </si>
  <si>
    <t>2.2.</t>
  </si>
  <si>
    <t>Razdjelnik R0.x i KPMO</t>
  </si>
  <si>
    <t>Fizička zaštita razdjelnika i pripadne vertikale uslijed radova torkretiranja</t>
  </si>
  <si>
    <t>F.2. RAZDJELNI ORMARI UKUPNO:</t>
  </si>
  <si>
    <t>F.3.</t>
  </si>
  <si>
    <t>INSTALACIJA UTIČNICA, EMP I PRIKLJUČAKA</t>
  </si>
  <si>
    <t>3.1</t>
  </si>
  <si>
    <t>Dobava, uvlačenje u plastične cijevi i p/žb, te obostrano spajanje kabela slijedećih tipova:</t>
  </si>
  <si>
    <r>
      <t>N2XH-J 3×2,5mm</t>
    </r>
    <r>
      <rPr>
        <vertAlign val="superscript"/>
        <sz val="10"/>
        <rFont val="Arial"/>
        <family val="2"/>
      </rPr>
      <t>2</t>
    </r>
  </si>
  <si>
    <t>m</t>
  </si>
  <si>
    <r>
      <t>N2XH-J 3×1,5mm</t>
    </r>
    <r>
      <rPr>
        <vertAlign val="superscript"/>
        <sz val="10"/>
        <rFont val="Arial"/>
        <family val="2"/>
      </rPr>
      <t>2</t>
    </r>
  </si>
  <si>
    <t>kompl.st.3.1</t>
  </si>
  <si>
    <t>3.2.</t>
  </si>
  <si>
    <t>Dobava i postava p/žb plastične cijevi tipa CS, komplet s potrebnim razvodnim kutijama:</t>
  </si>
  <si>
    <t>CS 20</t>
  </si>
  <si>
    <t>CS 16</t>
  </si>
  <si>
    <t>kompl.st.3.2</t>
  </si>
  <si>
    <t>3.3.</t>
  </si>
  <si>
    <t>Dobava postavljanje i spajanje elemenata za unutarnju podžbuknu montažu, komplet sa termoplastičnim ugradnim kutijama, te nosečim i ukrasnim okvirom prema odabiru investitora</t>
  </si>
  <si>
    <t xml:space="preserve">priključnica shuko 230V/16A  </t>
  </si>
  <si>
    <t xml:space="preserve">priključnica za parapetni kanal 230V/16A  </t>
  </si>
  <si>
    <t>kompl.st.3.3</t>
  </si>
  <si>
    <t>3.4.</t>
  </si>
  <si>
    <t>Izrada jednofaznih izvoda</t>
  </si>
  <si>
    <t>jednofazni izvod</t>
  </si>
  <si>
    <t>kompl.st.3.4</t>
  </si>
  <si>
    <t>3.5.</t>
  </si>
  <si>
    <t>Demontaža elemenata sa zidova (priključnice, sklopke, tel. Priključnice, zvona, antenske priključnice, itd.)</t>
  </si>
  <si>
    <t>kompl.st.3.5</t>
  </si>
  <si>
    <t>3.6.</t>
  </si>
  <si>
    <t xml:space="preserve">Dobava postavljanje i spajanje parapetnog PVC kanala dimenzija 110x70 mm </t>
  </si>
  <si>
    <t>kompl.st.3.6.</t>
  </si>
  <si>
    <t>3.7.</t>
  </si>
  <si>
    <t>Ostali nespecificirani sitni spojni i montažni materijal i pribor.</t>
  </si>
  <si>
    <t>kompl.st.3.7</t>
  </si>
  <si>
    <t>F.3. INSTALACIJA UTIČNICA, EMP I PRIKLJUČAKA UKUPNO:</t>
  </si>
  <si>
    <t>F.4.</t>
  </si>
  <si>
    <t>IZJEDNAČENJE POTENCIJALA</t>
  </si>
  <si>
    <t>4.1.</t>
  </si>
  <si>
    <t>Dobava, i uvlačenje u plastične cijevi p/žb voda za izjednačenje potencijala sljedećih tipova:</t>
  </si>
  <si>
    <r>
      <t>P/F-Y 1×10mm</t>
    </r>
    <r>
      <rPr>
        <vertAlign val="superscript"/>
        <sz val="10"/>
        <rFont val="Arial"/>
        <family val="2"/>
      </rPr>
      <t>2</t>
    </r>
  </si>
  <si>
    <r>
      <t>P/F-Y 1×6mm</t>
    </r>
    <r>
      <rPr>
        <vertAlign val="superscript"/>
        <sz val="10"/>
        <rFont val="Arial"/>
        <family val="2"/>
      </rPr>
      <t>2</t>
    </r>
  </si>
  <si>
    <t>kompl.st.4.1</t>
  </si>
  <si>
    <t>4.2.</t>
  </si>
  <si>
    <t>Dobava i postava p/žb plastične cijevi tipa CS, komplet s potrebnim razvodnim kutijama i žljebljenjem:</t>
  </si>
  <si>
    <t>CS 16</t>
  </si>
  <si>
    <t>kompl.st.4.2</t>
  </si>
  <si>
    <t>4.3.</t>
  </si>
  <si>
    <t>kompl.st.4.3</t>
  </si>
  <si>
    <t>paušal</t>
  </si>
  <si>
    <t>F.4. IZJEDNAČENJE POTENCIJALA UKUPNO:</t>
  </si>
  <si>
    <t>F.5.</t>
  </si>
  <si>
    <t>INSTALACIJA RASVJETE</t>
  </si>
  <si>
    <t>5.1.</t>
  </si>
  <si>
    <t>Pažljivo odspajanje, demontaža, skladištenje i kasnije ponovna montaža i spajanje rasvjetnih tijela.</t>
  </si>
  <si>
    <t>kompl.st.5.1</t>
  </si>
  <si>
    <t>5.2.</t>
  </si>
  <si>
    <t>Zamjena postojećih fluo cijevi sa LED cijevima</t>
  </si>
  <si>
    <t>LED cijev 18 W, cos fi &gt;= 0.9</t>
  </si>
  <si>
    <t>LED cijev 36 W, cos fi &gt;= 0.9</t>
  </si>
  <si>
    <t>5.3.</t>
  </si>
  <si>
    <t>Postavljanje i spajanje rasvjetnih tijela:</t>
  </si>
  <si>
    <t>Dobava, montaža i spajanje ovjesne, direktne svjetiljke, izrađene od dekapiranog čelika, elektrostatski plastificiranog s asimetričnim odsijačem od satiniranog aluminija (AS). 
Izvor: PCB LED moduli velikog svjetlosnog toka, SMD LED srednje snage, SDMC≤3
Temperatura boje svjetla (od - do) (CCT), odziv boje (RA): 3950 - 4050 K, (±100K), Ra&gt;80
Predspojna sprava: strujno upravljiva, konstantnog izlaza (FO), smještena u kućištu svjetiljke
Okvirne dimenzije svjetiljke (od - do): L 1582 - 1592 mm, W 151 - 161 mm, H 55 - 65 mm 
Ukupni svjetlosni tok (φ - min): 4126 lm
Ukupna snaga (P - max): 64.2 W
Efikasnost svjetiljke (LEF - min): 114 lm/W
Iskoristivost (LOR - min): 49.3 %
Blještanje (UGR - max): 25.1
IP zaštita (min): 20
Jamstvo na proizvod: Ne manje od 7 godina.</t>
  </si>
  <si>
    <t>Dobava postavljanje i spajanje nadgradne LED armature 2x36W, svjetlosni tok veći od 5600 lm, boja svjelosti 4000 K, komplet sa LED cijevima cos fi&gt;=0.9</t>
  </si>
  <si>
    <t>kompl.st.5.3</t>
  </si>
  <si>
    <t>5.4.</t>
  </si>
  <si>
    <t>Dobava postavljanje i spajanje elemenata za unutarnju podžbuknu montažu, komplet sa termoplastičnim ugradnim kutijama, te nosečim i ukrasnim okvirom:</t>
  </si>
  <si>
    <t>sklopka obična</t>
  </si>
  <si>
    <t>sklopka izmjenična</t>
  </si>
  <si>
    <t>sklopka serijska</t>
  </si>
  <si>
    <t>tipkalo</t>
  </si>
  <si>
    <t>kompl.st.5.4</t>
  </si>
  <si>
    <t>5.5.</t>
  </si>
  <si>
    <t xml:space="preserve">Nepredviđeni troškovi zamjene lampi uslijed oštećenja prilikom demontaže i odspajanja, situira se isključivo prema odobrenju nadzornog inženjera </t>
  </si>
  <si>
    <t>5.6.</t>
  </si>
  <si>
    <t>Napomena: kabeli i inst. cijevi su uključene u stavci 2</t>
  </si>
  <si>
    <t>F.5. INSTALACIJA RASVJETE UKUPNO:</t>
  </si>
  <si>
    <t>F.6.</t>
  </si>
  <si>
    <t>INSTALACIJA TELEFONA I RAČUNALNE MREŽE</t>
  </si>
  <si>
    <t>6.1.</t>
  </si>
  <si>
    <t>Zaštita RACK ormara KOR, uslijed torkretiranja</t>
  </si>
  <si>
    <t>kompl.st.6.1.</t>
  </si>
  <si>
    <t>6.2.</t>
  </si>
  <si>
    <t>kompl.st.6.2.</t>
  </si>
  <si>
    <t>6.3.</t>
  </si>
  <si>
    <t>Dobava postavljanje i spajanje kabela:</t>
  </si>
  <si>
    <t>cat 6</t>
  </si>
  <si>
    <t>kompl.st.6.3.</t>
  </si>
  <si>
    <t>6.4.</t>
  </si>
  <si>
    <t>Dobava postavljanje i spajanje elemenata za unutarnju podžbuknu montažu, komplet sa termoplastičnim ugradnim kutijama, te nosečim i ukrasnim okvirom</t>
  </si>
  <si>
    <t>Telekomunikacijska priključnica dvostruka  RJ45</t>
  </si>
  <si>
    <t>Telekomunikacijska priključnica dvostruka  RJ45 za ugradnju u parapetni kanal</t>
  </si>
  <si>
    <t>kompl.st.6.4.</t>
  </si>
  <si>
    <t>6.5.</t>
  </si>
  <si>
    <t>Sitni spojni i montažni pribor i materijal</t>
  </si>
  <si>
    <t>kompl.st.6.5.</t>
  </si>
  <si>
    <t>F.6. INSTALACIJA MREŽE UKUPNO:</t>
  </si>
  <si>
    <t>F.7.</t>
  </si>
  <si>
    <t>ANTENSKA INSTALACIJA</t>
  </si>
  <si>
    <t>7.1.</t>
  </si>
  <si>
    <t>Zaštita metalnog ormarića ZAU, uslijed torkretiranja</t>
  </si>
  <si>
    <t>kompl.st.7.1</t>
  </si>
  <si>
    <t>7.2.</t>
  </si>
  <si>
    <t>7.3.</t>
  </si>
  <si>
    <t>Dobava, uvlačenje u plastične cijevi p/žb, te spajanje koaksijalnog kabela SAT17, sve komplet.</t>
  </si>
  <si>
    <t>kompl.st.7.3</t>
  </si>
  <si>
    <t>7.4.</t>
  </si>
  <si>
    <t>Dobava, izrada otvora u zidu, ugradnja u zid i spajanje antenske priključnice EDA 3902F, zajedno sa instalacijskom kutijom, sve komplet.</t>
  </si>
  <si>
    <t>kompl.st.7.4</t>
  </si>
  <si>
    <t>7.5.</t>
  </si>
  <si>
    <t>kompl.st.7.5</t>
  </si>
  <si>
    <t>F.7. ANTENSKA INSTALACIJA UKUPNO:</t>
  </si>
  <si>
    <t>F8. ZAJEDNIČKE STAVKE:</t>
  </si>
  <si>
    <t>8.1.</t>
  </si>
  <si>
    <r>
      <t xml:space="preserve">Kompletiranje atestne dokumentacije i predaja investitoru u </t>
    </r>
    <r>
      <rPr>
        <b/>
        <sz val="12"/>
        <rFont val="Arial"/>
        <family val="2"/>
      </rPr>
      <t>3 kompleta</t>
    </r>
    <r>
      <rPr>
        <sz val="12"/>
        <rFont val="Arial"/>
        <family val="2"/>
      </rPr>
      <t>:</t>
    </r>
  </si>
  <si>
    <t>Atest ugrađene opreme i kabela</t>
  </si>
  <si>
    <t>Atest o izvršenom mjerenju otpora izolacije</t>
  </si>
  <si>
    <t>Atest o izvršenom mjerenju otpora uzemljenja  metalnih masa</t>
  </si>
  <si>
    <t>Atest o izvršenom mjerenju otpora izjednačenja potencijala  metalnih masa</t>
  </si>
  <si>
    <t>Atest o izvršenoj kontroli efikasnosti zaštite od indirektnog.  napona dodira</t>
  </si>
  <si>
    <t>Atest o izvršenom funkcionalnom ispitivanju elektroinstalacije</t>
  </si>
  <si>
    <t>Ispitni listovi razvodnih ormara</t>
  </si>
  <si>
    <t>Naputak za korištenje i održavanje ugrađenih sustava i opreme</t>
  </si>
  <si>
    <t>Atest o  ispitivanju uključ. ventilacije</t>
  </si>
  <si>
    <t>Popis podešenja glavnih prekidača</t>
  </si>
  <si>
    <t>Izjava izvođača izvedenim radovima</t>
  </si>
  <si>
    <t>kompl.st.8.1</t>
  </si>
  <si>
    <t>8.2.</t>
  </si>
  <si>
    <t>Izrada projekta izvedenog stanja instalacija u zoni obuhvata, ispis u papirnatom obliku u tri primjerka te zapis na elektroničkom mediju. Projekt obvezno treba sadržavati: Jednopolne sheme razvodnih ormara sa oznakama rednih stezaljki i kabela, Strujne sheme razvodnih ormara, sa brojevima kontakata i vodiča, Usponske sheme , Tlocrti elektroinstalacija sa oznakama strujnih krugova i pozicijom svih elemenata  rasvjete , priključnica , prekidača, trasama kabela , kabelskim kanalima, Usponske i blok sheme slabe struje, Sheme uređaja i opreme, Upute za rukovanje , katalozi ugrađene opreme, upute za održavanje. Sa ovjerom ovlaštenog inženjera</t>
  </si>
  <si>
    <t>8.3.</t>
  </si>
  <si>
    <t xml:space="preserve">Pomoćni i demontažni radovi za sve sitne instalacije koje nisu navedene u gornjem opisu: školsko zvono, elementi slabe struje, razvodne kutije itd.... </t>
  </si>
  <si>
    <t>h</t>
  </si>
  <si>
    <t>8.4.</t>
  </si>
  <si>
    <t xml:space="preserve">Pripremni radovi provjere projektnih trasa, koordinacija radova sa strojarskim instalacijama </t>
  </si>
  <si>
    <t>8.5.</t>
  </si>
  <si>
    <t>Prikupljanje potrebne dokumentacije ZNR, ispunjavanje izvješća te</t>
  </si>
  <si>
    <t>8.6.</t>
  </si>
  <si>
    <t>Zbrinjavanje i odgovarajuće skladištenje otpada koji nastaje prilikom rada</t>
  </si>
  <si>
    <t>8.7.</t>
  </si>
  <si>
    <t>Nepredviđeni radovi u iznosu 7% investicije, situira se isključivo uz odobrenje nadzornog inženjera</t>
  </si>
  <si>
    <t>F8. ZAJEDNIČKE STAVKE UKUPNO:</t>
  </si>
  <si>
    <t xml:space="preserve">R E K A P I T U L A C I J A </t>
  </si>
  <si>
    <t>F.6. INSTALACIJA TELEFONA I RAČUNALNE MREŽE UKUPNO:</t>
  </si>
  <si>
    <t>F.8. ZAJEDNIČKE STAVKE UKUPNO:</t>
  </si>
  <si>
    <t xml:space="preserve">INVESTITOR:  </t>
  </si>
  <si>
    <t>OSNOVNA ŠKOLA KATARINA ZRINSKA MEČENČANI</t>
  </si>
  <si>
    <t>Mečenčani 8a,</t>
  </si>
  <si>
    <t>44430 Hrvatska Kostajnica</t>
  </si>
  <si>
    <t xml:space="preserve">GRAĐEVINA:   </t>
  </si>
  <si>
    <t>LOKACIJA:</t>
  </si>
  <si>
    <t>k.č.br. 29/1 k.o. Mečenčani</t>
  </si>
  <si>
    <t xml:space="preserve">                         </t>
  </si>
  <si>
    <t>PROJEKT BR:</t>
  </si>
  <si>
    <t>21-029</t>
  </si>
  <si>
    <t>RAZINA RAZRADE:</t>
  </si>
  <si>
    <t>GLAVNI PROJEKT</t>
  </si>
  <si>
    <t>DATUM IZRADE:</t>
  </si>
  <si>
    <t>rujan, 2021.</t>
  </si>
  <si>
    <t xml:space="preserve"> TROŠKOVNIK OPREME, MATERIJALA I RADOVA  STROJARSKIH INSTALACIJA REKONSTRUKCIJE GRIJANJA ŠKOLE                                       </t>
  </si>
  <si>
    <t>PROJEKTANT:</t>
  </si>
  <si>
    <t>IVAN LOŠONC, mag. ing. mech.</t>
  </si>
  <si>
    <t>SPECIFIKACIJA OPREME I RADOVA 
- REKONSTRUKCIJA CENTRALNOG GRIJANJA</t>
  </si>
  <si>
    <t>NAPOMENE:</t>
  </si>
  <si>
    <t>Izvođač radova, odnosno isporučitelj opreme dužan je provjeriti i pismeno potvrditi tehničke karakteristike specificirane opreme i obavezno konzultirati projektanta i nadzornog inženjera; Sva ugrađena oprema mora imati odgovarajuće certifikate izdane od strane nadležnih institucija u RH; Prilikom ugradnje niže navedene opreme i materijala nužno je u cijelosti se pridržavati svih napomena i upozorenja navedenih u tekstualnom i grafičkom dijelu projekta; Troškovnik ne uključuje elektro  instalaterske radove na ožičenju opreme niti potrebni elektro materijal; Sve radove koordinirati s građevinskim radovima radi usklađivanja pozicija priključnih mjesta i eventualnih prilagodbi.</t>
  </si>
  <si>
    <t>1.</t>
  </si>
  <si>
    <t>REKONSTRUKCIJA CENTRALNOG GRIJANJA (OGRJEVNA TIJELA I CIJEVNI RAZVOD)</t>
  </si>
  <si>
    <t>Red. br.</t>
  </si>
  <si>
    <t>OPIS STAVKE</t>
  </si>
  <si>
    <t>Jed. mj.</t>
  </si>
  <si>
    <t>Količina</t>
  </si>
  <si>
    <t>Jed. cijena</t>
  </si>
  <si>
    <t xml:space="preserve">Ukupni iznos </t>
  </si>
  <si>
    <t>Demontaža postojećih radijatora i instalacije koja se rekonstruira sukladno ovom projektu, uključujući cjevovode (DN65-DN15) i svu pripadajuću armaturu (regulacijske ventile, prigušnice i sl.), te njihovo zbrinjavanje i / ili odlaganje na odgovarajuće skladište tokom trajanja radova. Stavkom obuhvatiti provjeru / čišćenje i ispiranje ogrjevnih tijela koja se zadržavaju.</t>
  </si>
  <si>
    <t>kompl.</t>
  </si>
  <si>
    <t>Izvedba nove pozicije priključka cjevovoda na postojećem sustavu grijanja u kotlovnici (mjesto rekonstrukcije) za potrebe trase novog cjevovoda. Stavkom obuhvatiti ugradnju ventila i pripadajuće armature, pražnjenje i kompletno ispiranje sustava, te ponovno punjenje po završetku radova.</t>
  </si>
  <si>
    <t>1.3.</t>
  </si>
  <si>
    <t>Čelične cijevi prema DIN 2440 ili jednakovrijedna _______________ i DIN 2448 ili jednakovrijedna _______________, predviđene za distribuciju ogrjevne vode u sustavu, očiščene od hrđe, propuhane dušikom i propisno zatvorene do montaže, odgovarajućih dimenzija i količina:</t>
  </si>
  <si>
    <t xml:space="preserve">      DN 65</t>
  </si>
  <si>
    <t xml:space="preserve">      DN 50</t>
  </si>
  <si>
    <t xml:space="preserve">      DN 40</t>
  </si>
  <si>
    <t xml:space="preserve">      DN 32</t>
  </si>
  <si>
    <t xml:space="preserve">      DN 25</t>
  </si>
  <si>
    <t xml:space="preserve">      DN 20</t>
  </si>
  <si>
    <t xml:space="preserve">      DN 15</t>
  </si>
  <si>
    <t>u stavku cjevovoda potrebno je osigurati uobičajenu količinu fitinga, koljena, T komada, redukcija i ostalo.</t>
  </si>
  <si>
    <t>1.4.</t>
  </si>
  <si>
    <t>Armatura za ugradnju u cijevni sustav grijanja</t>
  </si>
  <si>
    <t xml:space="preserve"> ­ prolazni ventil - kuglasti          DN 65</t>
  </si>
  <si>
    <t xml:space="preserve"> ­ hvatač nečistoća                      DN 65</t>
  </si>
  <si>
    <t xml:space="preserve"> ­ automatski odzračni lončić             DN 10</t>
  </si>
  <si>
    <t>1.5.</t>
  </si>
  <si>
    <t>Radijatorski termostatski set (ventili - ravni, termo-glave) proizvod kao Herz ili odgovarajući sljedećih dimenzija:</t>
  </si>
  <si>
    <t xml:space="preserve">NO 15 (1/2”) </t>
  </si>
  <si>
    <t>1.6.</t>
  </si>
  <si>
    <t>1.7.</t>
  </si>
  <si>
    <t>Mjedena slavina za punjenje - pražnjenje vode iz sistema, komplet sa kapom i lančićem, dimenzija:</t>
  </si>
  <si>
    <t>1.8.</t>
  </si>
  <si>
    <t>Odzračno – dozračni pipac Ø1/4” za ugradnju u rozete radijatora</t>
  </si>
  <si>
    <t>1.9.</t>
  </si>
  <si>
    <t>Radijatorski set za montažu na zid (odgovarajuće konzole PLP pocinčane, komplet sa vijcima M-10 i plastičnim tiplama (za sanaciju eventualno oštećenih kod demontaže)</t>
  </si>
  <si>
    <t>1.10.</t>
  </si>
  <si>
    <t>Ličenje čeličnih cjevovoda i čeličnih profila 2x temeljnom bojom i završnom bojom</t>
  </si>
  <si>
    <t>1.11.</t>
  </si>
  <si>
    <t>Izrada građevinskog prodora kroz armirano-betonske zidove / stropove, te zidove od cigle. Ugradnja proturnih cijevi za cjevovod DN 25-65.</t>
  </si>
  <si>
    <t>1.12.</t>
  </si>
  <si>
    <t>Dobava i izrada ovjesnog pribora za čelične cijevi DN 15-65. U cijenu uključene tipske obujmice, te izrada ovjesnih nosača.</t>
  </si>
  <si>
    <t>1.13.</t>
  </si>
  <si>
    <t>Sitni potrošni materijal potreban kod montaže instalacije, kao što su: brtve, vijci, konzole, plin i kisik, elektrode za autogeno zavarivanje i lemljenje, te sl.</t>
  </si>
  <si>
    <t>1.14.</t>
  </si>
  <si>
    <t>Montaža cjelokupne specificirane opreme, uključivo sav potreban pribor i pomočna sredstva, do pune pogonske sposobnosti, uključivo propisana proba i tlačna ispitivanja prema važećim tehničkim normama i propisima. Stavkom obuhvatiti i pisano sastavljanjem zapisnika.</t>
  </si>
  <si>
    <t>1.15.</t>
  </si>
  <si>
    <t>Prijevoz cjelokupne opreme, materijala i alata na gradilište, iskrcaj i ukrcaj, transport unutar gradilišta, kao i povrat alata sa gradilišta</t>
  </si>
  <si>
    <t>1.16.</t>
  </si>
  <si>
    <t>Funkcionalna proba sustava grijanja sa podešavanjem parametara.</t>
  </si>
  <si>
    <t>1.17.</t>
  </si>
  <si>
    <t>Izrada dokumentacije izvedenog stanja strojarskog projekta, uvezan u tri zasebna primjerka u papirnatom obliku i na CD-u. Projekt izvedenog stanja se izrađuje na temelju unesenih svih izmjena od strane izvođača u jedan primjerak dokumentacije.</t>
  </si>
  <si>
    <t>1.18.</t>
  </si>
  <si>
    <t>Sudjelovanje osoblja izvođača radova u smislu organizacije te vođenja postupka primopredaje postrojenja, a što mora završiti zapisnikom o testiranju istog, uključivo izrada i isporuka (u četiri primjerka) sve potrebne atestne dokumentacije o funkcionalnom ispitivanju i postignutoj kvaliteti i sva mjerenja od strane ovlaštenih institucija.</t>
  </si>
  <si>
    <t>1.19.</t>
  </si>
  <si>
    <t>Čišćenje gradilišta nakon završetka građevinskih i strojarskih radova od viška materijala, ambalaže, te materijal i rad za zaštitu strojarske opreme od ostalih radova na gradilištu (žbuke, prašine, oštećenja)</t>
  </si>
  <si>
    <t>1.20.</t>
  </si>
  <si>
    <t>UKUPNO</t>
  </si>
  <si>
    <t>2.</t>
  </si>
  <si>
    <t>ISPITIVANJE / SANACIJA DIMOVODNE NAPRAVE</t>
  </si>
  <si>
    <t>Analiza ispravnosti postojećeg dimnjaka u smislu funkcionalnosti u odnosu na potencijalnu narušenu mehaničku otpornost i stabilnost. Vizualna kontrola svjetlog otvora, te ispitivanje na zrakonepropusnost. Stavkom obuhvatiti demontažu i popravak / brtvljenje priključnog spoja dimnjače (eventualno rezanje, iznošenje, čišćenje i deponiranje).</t>
  </si>
  <si>
    <t>Ispitivanje i atestiranje dimnjaka kao cijeline od strane ovlaštenog dimnjačara.</t>
  </si>
  <si>
    <t>2.3.</t>
  </si>
  <si>
    <t>Puštanje u pogon i probni i rad kotlovnice uz kontrolu i mjerenje dimnih plinova, uključivo višekratnu provjeru kvalitete izgaranja  (minimalno 3 puta) uz različita pogonska opterećenja kotlovnice (min / srednje / max). Stavkom obuhvatiti izradu zapisnika.</t>
  </si>
  <si>
    <t>REKAPITULACIJA TROŠKOVNIKA - REKONSTRUKCIJA CENTRALNOG GRIJANJA</t>
  </si>
  <si>
    <t xml:space="preserve">         </t>
  </si>
  <si>
    <t>SVEUKUPNO:</t>
  </si>
  <si>
    <t>KN</t>
  </si>
  <si>
    <t>GRAĐEVINSKO-OBRTNIČKI RADOVI</t>
  </si>
  <si>
    <t>ELEKTROTEHNIČKI RADOVI</t>
  </si>
  <si>
    <t>STROJARSKI RADOVI</t>
  </si>
  <si>
    <t>PDV</t>
  </si>
  <si>
    <t>SVEUKUPNO S PDV-om</t>
  </si>
  <si>
    <t>SVEUKUPNA REKAPITULACIJA</t>
  </si>
  <si>
    <t xml:space="preserve">Sve mjere za stolariju obavezno kontrolirati na licu mjesta . U cijenu po kom za sve stavke stolarskih radova uračunati dobavu i ugradbu, sav potreban okov, ostakljenje staklom prema opisu, sve završne kutne lajsne. Sve ostalo prema tehničkim uvjetima za prozore i vrata. Ovi opći uvjeti i opisi, vrijede za sve stavke troškovnika.
Ugradnja uključuje dopremu stavke na gradilište, ugradnju, montažu, stolarsko spajanje kod ugradnje složenijih stavki sa svim potrebnim pomoćnim materijalom i priborom. Svi prozori i vanjska vrata izvode se od PVC profila, ostakljenje IZO staklom i moraju osiguravati otpornost na opterećenje vjetrom, vodonepropusnost, toplinsku i zvučnu zaštitu. Sve tehničke karakteristike sukladno normi HRN EN 14351-1 ili jednakovrijedna _________________. Prozori i balkonska vrata  moraju ispunjavati sve zahtjeve propisane Tehničkim propisima za prozore i vrata (NN 69/06). Dobavljač prozora i vrata mora prije ugradbe dostaviti dokaze sukladnosti s zahtjevima tehničkog propisa. Sav okov mora biti metalni i jače izvedbe. Sva vanjska stolarija izrađena je u bijeloj boji izuzev novih garažnih vrata. Jedinična cijena pojedine pozicije uključuje kompletnu izvedbu do pune funkcionalnosti, montažu s završnom obradom, sav potreban okov, kutne i pokrivne letve te unutanju prozorsku klupčicu od plastificiranog aluminijskog materijala. Napomena: stavka uključuje posatvu stolarije i izvedbu špaleta oko prozora ukoliko su oštećene prilikom vađenja stare stolarije, sa svim potrebnim zidarskim i ličilačkim radovima do pune gotovosti. </t>
  </si>
  <si>
    <t>Radijatorske prigušnice - ravne, odgovarajućih sljedećih dimenzija: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</si>
</sst>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k_n_-;\-* #,##0.00\ _k_n_-;_-* &quot;-&quot;??\ _k_n_-;_-@_-"/>
    <numFmt numFmtId="164" formatCode="_-* #,##0.00\ _€_-;\-* #,##0.00\ _€_-;_-* &quot;-&quot;??\ _€_-;_-@_-"/>
    <numFmt numFmtId="165" formatCode="#,##0.00_ ;[Red]\-#,##0.00\ "/>
    <numFmt numFmtId="166" formatCode="#,##0.00\ &quot;kn&quot;"/>
    <numFmt numFmtId="167" formatCode="&quot;11.&quot;@\."/>
    <numFmt numFmtId="168" formatCode="d&quot;.&quot;mmm"/>
  </numFmts>
  <fonts count="65">
    <font>
      <sz val="11"/>
      <color theme="1"/>
      <name val="Calibri"/>
      <family val="2"/>
      <charset val="238"/>
      <scheme val="minor"/>
    </font>
    <font>
      <sz val="10"/>
      <name val="Arial"/>
      <family val="2"/>
      <charset val="238"/>
    </font>
    <font>
      <sz val="11"/>
      <color indexed="8"/>
      <name val="Calibri"/>
      <family val="2"/>
      <charset val="238"/>
    </font>
    <font>
      <sz val="10"/>
      <name val="Arial CE"/>
      <charset val="238"/>
    </font>
    <font>
      <sz val="11"/>
      <color rgb="FF9C0006"/>
      <name val="Calibri"/>
      <family val="2"/>
      <charset val="238"/>
      <scheme val="minor"/>
    </font>
    <font>
      <sz val="11"/>
      <color theme="1"/>
      <name val="Arial Narrow"/>
      <family val="2"/>
    </font>
    <font>
      <b/>
      <sz val="11"/>
      <color theme="1"/>
      <name val="Arial Narrow"/>
      <family val="2"/>
    </font>
    <font>
      <b/>
      <sz val="11"/>
      <name val="Arial Narrow"/>
      <family val="2"/>
    </font>
    <font>
      <sz val="11"/>
      <name val="Arial Narrow"/>
      <family val="2"/>
    </font>
    <font>
      <vertAlign val="superscript"/>
      <sz val="11"/>
      <name val="Arial Narrow"/>
      <family val="2"/>
    </font>
    <font>
      <sz val="11"/>
      <color indexed="8"/>
      <name val="Arial Narrow"/>
      <family val="2"/>
    </font>
    <font>
      <b/>
      <sz val="11"/>
      <color indexed="10"/>
      <name val="Arial Narrow"/>
      <family val="2"/>
    </font>
    <font>
      <sz val="11"/>
      <color indexed="10"/>
      <name val="Arial Narrow"/>
      <family val="2"/>
    </font>
    <font>
      <sz val="10"/>
      <name val="Arial"/>
      <family val="2"/>
    </font>
    <font>
      <b/>
      <sz val="10"/>
      <name val="Arial Narrow"/>
      <family val="2"/>
    </font>
    <font>
      <sz val="10"/>
      <color theme="1"/>
      <name val="Arial Narrow"/>
      <family val="2"/>
    </font>
    <font>
      <sz val="10"/>
      <name val="Arial Narrow"/>
      <family val="2"/>
    </font>
    <font>
      <sz val="9"/>
      <color theme="1"/>
      <name val="Arial Narrow"/>
      <family val="2"/>
    </font>
    <font>
      <sz val="9"/>
      <name val="Arial Narrow"/>
      <family val="2"/>
    </font>
    <font>
      <vertAlign val="superscript"/>
      <sz val="10"/>
      <color theme="1"/>
      <name val="Times New Roman"/>
      <family val="1"/>
      <charset val="238"/>
    </font>
    <font>
      <sz val="11"/>
      <color rgb="FFFF0000"/>
      <name val="Arial Narrow"/>
      <family val="2"/>
      <charset val="238"/>
    </font>
    <font>
      <b/>
      <sz val="11"/>
      <color rgb="FFFF0000"/>
      <name val="Arial Narrow"/>
      <family val="2"/>
      <charset val="238"/>
    </font>
    <font>
      <sz val="11"/>
      <name val="Arial Narrow"/>
      <family val="2"/>
      <charset val="238"/>
    </font>
    <font>
      <b/>
      <sz val="11"/>
      <name val="Arial Narrow"/>
      <family val="2"/>
      <charset val="238"/>
    </font>
    <font>
      <b/>
      <sz val="9"/>
      <name val="Arial Narrow"/>
      <family val="2"/>
    </font>
    <font>
      <u/>
      <sz val="11"/>
      <name val="Arial Narrow"/>
      <family val="2"/>
    </font>
    <font>
      <sz val="11"/>
      <color rgb="FFFF0000"/>
      <name val="Arial Narrow"/>
      <family val="2"/>
    </font>
    <font>
      <vertAlign val="superscript"/>
      <sz val="10"/>
      <name val="Arial"/>
      <family val="2"/>
      <charset val="238"/>
    </font>
    <font>
      <sz val="9"/>
      <color rgb="FFFF0000"/>
      <name val="Arial"/>
      <family val="2"/>
      <charset val="238"/>
    </font>
    <font>
      <b/>
      <u/>
      <sz val="11"/>
      <name val="Arial Narrow"/>
      <family val="2"/>
    </font>
    <font>
      <sz val="11"/>
      <color theme="1"/>
      <name val="Calibri"/>
      <family val="2"/>
      <charset val="238"/>
      <scheme val="minor"/>
    </font>
    <font>
      <sz val="10"/>
      <name val="Arial"/>
      <charset val="238"/>
    </font>
    <font>
      <b/>
      <sz val="16"/>
      <name val="Arial"/>
      <family val="2"/>
      <charset val="238"/>
    </font>
    <font>
      <sz val="12"/>
      <name val="Arial"/>
      <family val="2"/>
      <charset val="238"/>
    </font>
    <font>
      <sz val="11"/>
      <name val="Arial"/>
      <family val="2"/>
      <charset val="238"/>
    </font>
    <font>
      <b/>
      <sz val="11"/>
      <name val="Arial"/>
      <family val="2"/>
    </font>
    <font>
      <b/>
      <sz val="11"/>
      <name val="Arial"/>
      <family val="2"/>
      <charset val="238"/>
    </font>
    <font>
      <b/>
      <sz val="12"/>
      <name val="Arial"/>
      <family val="2"/>
      <charset val="238"/>
    </font>
    <font>
      <sz val="10"/>
      <name val="Helv"/>
    </font>
    <font>
      <b/>
      <sz val="9"/>
      <name val="Arial"/>
      <family val="2"/>
      <charset val="238"/>
    </font>
    <font>
      <sz val="9"/>
      <name val="Arial"/>
      <family val="2"/>
      <charset val="238"/>
    </font>
    <font>
      <sz val="10"/>
      <name val="Siemens Sans"/>
      <charset val="238"/>
    </font>
    <font>
      <sz val="9"/>
      <name val="Tahoma"/>
      <family val="2"/>
      <charset val="238"/>
    </font>
    <font>
      <b/>
      <sz val="10"/>
      <name val="Arial"/>
      <family val="2"/>
      <charset val="238"/>
    </font>
    <font>
      <b/>
      <sz val="10"/>
      <name val="Arial"/>
      <family val="2"/>
    </font>
    <font>
      <vertAlign val="superscript"/>
      <sz val="10"/>
      <name val="Arial"/>
      <family val="2"/>
    </font>
    <font>
      <sz val="10"/>
      <color theme="1"/>
      <name val="Arial"/>
      <family val="2"/>
    </font>
    <font>
      <b/>
      <sz val="12"/>
      <name val="Arial"/>
      <family val="2"/>
    </font>
    <font>
      <sz val="12"/>
      <name val="Arial"/>
      <family val="2"/>
    </font>
    <font>
      <b/>
      <u/>
      <sz val="10"/>
      <name val="Arial"/>
      <family val="2"/>
    </font>
    <font>
      <sz val="12"/>
      <name val="Arial CE"/>
      <charset val="238"/>
    </font>
    <font>
      <sz val="11"/>
      <name val="Bahnschrift"/>
      <family val="2"/>
      <charset val="238"/>
    </font>
    <font>
      <sz val="12"/>
      <name val="Bahnschrift"/>
      <family val="2"/>
      <charset val="238"/>
    </font>
    <font>
      <b/>
      <sz val="11"/>
      <color theme="1"/>
      <name val="Bahnschrift"/>
      <family val="2"/>
      <charset val="238"/>
    </font>
    <font>
      <sz val="11"/>
      <color theme="1"/>
      <name val="Bahnschrift"/>
      <family val="2"/>
      <charset val="238"/>
    </font>
    <font>
      <sz val="12"/>
      <color indexed="10"/>
      <name val="Bahnschrift"/>
      <family val="2"/>
      <charset val="238"/>
    </font>
    <font>
      <b/>
      <sz val="14"/>
      <name val="Bahnschrift"/>
      <family val="2"/>
      <charset val="238"/>
    </font>
    <font>
      <b/>
      <sz val="12"/>
      <name val="Bahnschrift"/>
      <family val="2"/>
      <charset val="238"/>
    </font>
    <font>
      <sz val="12"/>
      <color indexed="8"/>
      <name val="Bahnschrift"/>
      <family val="2"/>
      <charset val="238"/>
    </font>
    <font>
      <b/>
      <sz val="11"/>
      <name val="Bahnschrift"/>
      <family val="2"/>
      <charset val="238"/>
    </font>
    <font>
      <i/>
      <sz val="11"/>
      <name val="Bahnschrift"/>
      <family val="2"/>
      <charset val="238"/>
    </font>
    <font>
      <b/>
      <i/>
      <sz val="11"/>
      <name val="Bahnschrift"/>
      <family val="2"/>
      <charset val="238"/>
    </font>
    <font>
      <sz val="11"/>
      <color rgb="FF000000"/>
      <name val="Bahnschrift"/>
      <family val="2"/>
      <charset val="238"/>
    </font>
    <font>
      <i/>
      <sz val="11"/>
      <color rgb="FF000000"/>
      <name val="Bahnschrift"/>
      <family val="2"/>
      <charset val="238"/>
    </font>
    <font>
      <sz val="10"/>
      <name val="Bahnschrift"/>
      <family val="2"/>
      <charset val="238"/>
    </font>
  </fonts>
  <fills count="9">
    <fill>
      <patternFill patternType="none"/>
    </fill>
    <fill>
      <patternFill patternType="gray125"/>
    </fill>
    <fill>
      <patternFill patternType="solid">
        <fgColor indexed="9"/>
        <bgColor indexed="64"/>
      </patternFill>
    </fill>
    <fill>
      <patternFill patternType="solid">
        <fgColor rgb="FFFFC7CE"/>
      </patternFill>
    </fill>
    <fill>
      <patternFill patternType="solid">
        <fgColor rgb="FFFFFFCC"/>
      </patternFill>
    </fill>
    <fill>
      <patternFill patternType="solid">
        <fgColor indexed="22"/>
        <bgColor indexed="64"/>
      </patternFill>
    </fill>
    <fill>
      <patternFill patternType="solid">
        <fgColor theme="0"/>
        <bgColor indexed="64"/>
      </patternFill>
    </fill>
    <fill>
      <patternFill patternType="solid">
        <fgColor rgb="FFFFFF99"/>
        <bgColor indexed="64"/>
      </patternFill>
    </fill>
    <fill>
      <patternFill patternType="solid">
        <fgColor theme="0" tint="-4.9989318521683403E-2"/>
        <bgColor indexed="64"/>
      </patternFill>
    </fill>
  </fills>
  <borders count="22">
    <border>
      <left/>
      <right/>
      <top/>
      <bottom/>
      <diagonal/>
    </border>
    <border>
      <left/>
      <right/>
      <top style="medium">
        <color indexed="64"/>
      </top>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
      <left style="hair">
        <color indexed="64"/>
      </left>
      <right style="hair">
        <color indexed="64"/>
      </right>
      <top style="double">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ck">
        <color indexed="64"/>
      </top>
      <bottom style="hair">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23">
    <xf numFmtId="0" fontId="0" fillId="0" borderId="0"/>
    <xf numFmtId="0" fontId="4" fillId="3" borderId="0" applyNumberFormat="0" applyBorder="0" applyAlignment="0" applyProtection="0"/>
    <xf numFmtId="164" fontId="2" fillId="0" borderId="0" applyFont="0" applyFill="0" applyBorder="0" applyAlignment="0" applyProtection="0"/>
    <xf numFmtId="0" fontId="3" fillId="0" borderId="0"/>
    <xf numFmtId="0" fontId="2" fillId="4" borderId="3" applyNumberFormat="0" applyFont="0" applyAlignment="0" applyProtection="0"/>
    <xf numFmtId="0" fontId="1" fillId="0" borderId="0"/>
    <xf numFmtId="0" fontId="1" fillId="0" borderId="0" applyNumberFormat="0" applyFont="0" applyFill="0" applyBorder="0" applyAlignment="0" applyProtection="0">
      <alignment vertical="top"/>
    </xf>
    <xf numFmtId="0" fontId="13" fillId="0" borderId="0"/>
    <xf numFmtId="0" fontId="1" fillId="0" borderId="0" applyNumberFormat="0" applyFont="0" applyFill="0" applyBorder="0" applyAlignment="0" applyProtection="0">
      <alignment vertical="top"/>
    </xf>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31" fillId="0" borderId="0"/>
    <xf numFmtId="0" fontId="38" fillId="0" borderId="0"/>
    <xf numFmtId="0" fontId="30" fillId="0" borderId="0"/>
    <xf numFmtId="0" fontId="3" fillId="0" borderId="0"/>
    <xf numFmtId="0" fontId="42" fillId="0" borderId="0">
      <alignment horizontal="justify" wrapText="1"/>
    </xf>
    <xf numFmtId="0" fontId="50" fillId="0" borderId="0"/>
    <xf numFmtId="0" fontId="34" fillId="0" borderId="0"/>
    <xf numFmtId="0" fontId="1" fillId="0" borderId="0"/>
  </cellStyleXfs>
  <cellXfs count="577">
    <xf numFmtId="0" fontId="0" fillId="0" borderId="0" xfId="0"/>
    <xf numFmtId="0" fontId="5" fillId="0" borderId="0" xfId="0" applyFont="1"/>
    <xf numFmtId="0" fontId="8" fillId="0" borderId="0" xfId="0" applyFont="1" applyFill="1" applyBorder="1" applyAlignment="1" applyProtection="1">
      <alignment horizontal="left" vertical="top" wrapText="1"/>
    </xf>
    <xf numFmtId="0" fontId="8" fillId="0" borderId="0" xfId="0" applyFont="1" applyAlignment="1">
      <alignment horizontal="justify" vertical="top"/>
    </xf>
    <xf numFmtId="0" fontId="8" fillId="0" borderId="0" xfId="0" applyFont="1"/>
    <xf numFmtId="0" fontId="8" fillId="0" borderId="0" xfId="0" applyFont="1" applyFill="1"/>
    <xf numFmtId="0" fontId="8" fillId="0" borderId="0" xfId="0" applyFont="1" applyAlignment="1">
      <alignment horizontal="left" vertical="top" wrapText="1"/>
    </xf>
    <xf numFmtId="0" fontId="8" fillId="0" borderId="4" xfId="0" applyFont="1" applyBorder="1" applyAlignment="1">
      <alignment horizontal="justify" vertical="top"/>
    </xf>
    <xf numFmtId="0" fontId="10" fillId="0" borderId="0" xfId="0" applyFont="1" applyBorder="1" applyAlignment="1">
      <alignment horizontal="justify" vertical="top"/>
    </xf>
    <xf numFmtId="0" fontId="7" fillId="0" borderId="0" xfId="0" applyFont="1" applyFill="1" applyBorder="1" applyProtection="1"/>
    <xf numFmtId="0" fontId="8" fillId="0" borderId="0" xfId="0" applyFont="1" applyBorder="1" applyAlignment="1">
      <alignment horizontal="left" vertical="top" wrapText="1"/>
    </xf>
    <xf numFmtId="0" fontId="5" fillId="0" borderId="0" xfId="0" applyFont="1" applyBorder="1" applyAlignment="1">
      <alignment vertical="center" wrapText="1"/>
    </xf>
    <xf numFmtId="0" fontId="8" fillId="0" borderId="0" xfId="0" applyFont="1" applyFill="1" applyBorder="1" applyAlignment="1" applyProtection="1">
      <alignment horizontal="center"/>
    </xf>
    <xf numFmtId="2" fontId="8" fillId="0" borderId="0" xfId="2" applyNumberFormat="1" applyFont="1" applyFill="1" applyBorder="1" applyAlignment="1" applyProtection="1">
      <alignment horizontal="center"/>
    </xf>
    <xf numFmtId="4" fontId="11" fillId="0" borderId="0" xfId="2" applyNumberFormat="1" applyFont="1" applyFill="1" applyBorder="1" applyAlignment="1" applyProtection="1">
      <alignment horizontal="center"/>
      <protection locked="0"/>
    </xf>
    <xf numFmtId="4" fontId="12" fillId="0" borderId="0" xfId="2" applyNumberFormat="1" applyFont="1" applyFill="1" applyBorder="1" applyAlignment="1" applyProtection="1">
      <alignment horizontal="center"/>
    </xf>
    <xf numFmtId="0" fontId="8" fillId="0" borderId="4" xfId="0" applyFont="1" applyFill="1" applyBorder="1" applyAlignment="1" applyProtection="1">
      <alignment horizontal="center"/>
    </xf>
    <xf numFmtId="2" fontId="8" fillId="0" borderId="4" xfId="2" applyNumberFormat="1" applyFont="1" applyFill="1" applyBorder="1" applyAlignment="1" applyProtection="1">
      <alignment horizontal="center"/>
    </xf>
    <xf numFmtId="4" fontId="11" fillId="0" borderId="4" xfId="2" applyNumberFormat="1" applyFont="1" applyFill="1" applyBorder="1" applyAlignment="1" applyProtection="1">
      <alignment horizontal="center"/>
      <protection locked="0"/>
    </xf>
    <xf numFmtId="4" fontId="12" fillId="0" borderId="4" xfId="2" applyNumberFormat="1" applyFont="1" applyFill="1" applyBorder="1" applyAlignment="1" applyProtection="1">
      <alignment horizontal="center"/>
    </xf>
    <xf numFmtId="0" fontId="5" fillId="0" borderId="0" xfId="0" applyFont="1" applyAlignment="1">
      <alignment horizontal="center" vertical="center"/>
    </xf>
    <xf numFmtId="0" fontId="5" fillId="0" borderId="0" xfId="0" applyFont="1" applyAlignment="1">
      <alignment horizontal="right" vertical="center" wrapText="1"/>
    </xf>
    <xf numFmtId="0" fontId="8" fillId="0" borderId="0" xfId="0" applyFont="1" applyAlignment="1">
      <alignment horizontal="center" vertical="center" wrapText="1"/>
    </xf>
    <xf numFmtId="4" fontId="8" fillId="0" borderId="0" xfId="0" applyNumberFormat="1" applyFont="1" applyAlignment="1">
      <alignment horizontal="center"/>
    </xf>
    <xf numFmtId="0" fontId="8" fillId="0" borderId="0" xfId="0" applyFont="1" applyAlignment="1">
      <alignment horizontal="center"/>
    </xf>
    <xf numFmtId="2" fontId="8" fillId="0" borderId="0" xfId="1" applyNumberFormat="1" applyFont="1" applyFill="1" applyAlignment="1">
      <alignment horizontal="center"/>
    </xf>
    <xf numFmtId="2" fontId="8" fillId="0" borderId="0" xfId="0" applyNumberFormat="1" applyFont="1" applyAlignment="1">
      <alignment horizontal="center"/>
    </xf>
    <xf numFmtId="0" fontId="8" fillId="0" borderId="4" xfId="0" applyFont="1" applyBorder="1" applyAlignment="1">
      <alignment horizontal="center"/>
    </xf>
    <xf numFmtId="2" fontId="8" fillId="0" borderId="4" xfId="0" applyNumberFormat="1" applyFont="1" applyBorder="1" applyAlignment="1">
      <alignment horizontal="center"/>
    </xf>
    <xf numFmtId="4" fontId="8" fillId="0" borderId="4" xfId="0" applyNumberFormat="1" applyFont="1" applyBorder="1" applyAlignment="1">
      <alignment horizontal="center"/>
    </xf>
    <xf numFmtId="0" fontId="7" fillId="0" borderId="0" xfId="0" applyFont="1" applyAlignment="1">
      <alignment horizontal="center"/>
    </xf>
    <xf numFmtId="2" fontId="7" fillId="0" borderId="0" xfId="0" applyNumberFormat="1" applyFont="1" applyAlignment="1">
      <alignment horizontal="center"/>
    </xf>
    <xf numFmtId="4" fontId="7" fillId="0" borderId="0" xfId="0" applyNumberFormat="1" applyFont="1" applyAlignment="1">
      <alignment horizontal="center"/>
    </xf>
    <xf numFmtId="0" fontId="8" fillId="0" borderId="4" xfId="0" applyFont="1" applyFill="1" applyBorder="1" applyAlignment="1">
      <alignment horizontal="center"/>
    </xf>
    <xf numFmtId="2" fontId="8" fillId="0" borderId="4" xfId="0" applyNumberFormat="1" applyFont="1" applyFill="1" applyBorder="1" applyAlignment="1">
      <alignment horizontal="center"/>
    </xf>
    <xf numFmtId="4" fontId="8" fillId="0" borderId="4" xfId="0" applyNumberFormat="1" applyFont="1" applyFill="1" applyBorder="1" applyAlignment="1">
      <alignment horizontal="center"/>
    </xf>
    <xf numFmtId="4" fontId="7" fillId="0" borderId="0" xfId="4" applyNumberFormat="1" applyFont="1" applyFill="1" applyBorder="1" applyAlignment="1">
      <alignment horizontal="center"/>
    </xf>
    <xf numFmtId="0" fontId="8" fillId="0" borderId="0" xfId="4" applyFont="1" applyFill="1" applyBorder="1" applyAlignment="1">
      <alignment horizontal="center"/>
    </xf>
    <xf numFmtId="2" fontId="8" fillId="0" borderId="0" xfId="4" applyNumberFormat="1" applyFont="1" applyFill="1" applyBorder="1" applyAlignment="1">
      <alignment horizontal="center"/>
    </xf>
    <xf numFmtId="4" fontId="8" fillId="0" borderId="0" xfId="4" applyNumberFormat="1" applyFont="1" applyFill="1" applyBorder="1" applyAlignment="1">
      <alignment horizontal="center"/>
    </xf>
    <xf numFmtId="4" fontId="8" fillId="0" borderId="0" xfId="0" applyNumberFormat="1" applyFont="1" applyFill="1" applyBorder="1" applyAlignment="1">
      <alignment horizontal="center"/>
    </xf>
    <xf numFmtId="0" fontId="8" fillId="0" borderId="0" xfId="0" applyFont="1" applyBorder="1" applyAlignment="1">
      <alignment horizontal="center"/>
    </xf>
    <xf numFmtId="2" fontId="8" fillId="0" borderId="0" xfId="0" applyNumberFormat="1" applyFont="1" applyBorder="1" applyAlignment="1">
      <alignment horizontal="center"/>
    </xf>
    <xf numFmtId="4" fontId="8" fillId="0" borderId="0" xfId="0" applyNumberFormat="1" applyFont="1" applyBorder="1" applyAlignment="1">
      <alignment horizontal="center"/>
    </xf>
    <xf numFmtId="2" fontId="8" fillId="0" borderId="0" xfId="0" applyNumberFormat="1" applyFont="1" applyFill="1" applyBorder="1" applyAlignment="1" applyProtection="1">
      <alignment horizontal="center"/>
    </xf>
    <xf numFmtId="4" fontId="11" fillId="0" borderId="0" xfId="0" applyNumberFormat="1" applyFont="1" applyFill="1" applyBorder="1" applyAlignment="1" applyProtection="1">
      <alignment horizontal="center"/>
      <protection locked="0"/>
    </xf>
    <xf numFmtId="165" fontId="12" fillId="0" borderId="0" xfId="3" applyNumberFormat="1" applyFont="1" applyFill="1" applyBorder="1" applyAlignment="1" applyProtection="1">
      <alignment horizontal="center"/>
    </xf>
    <xf numFmtId="0" fontId="8" fillId="0" borderId="0" xfId="0" applyFont="1" applyBorder="1" applyAlignment="1" applyProtection="1">
      <alignment horizontal="center"/>
    </xf>
    <xf numFmtId="2" fontId="8" fillId="0" borderId="0" xfId="0" applyNumberFormat="1" applyFont="1" applyBorder="1" applyAlignment="1" applyProtection="1">
      <alignment horizontal="center"/>
    </xf>
    <xf numFmtId="4" fontId="11" fillId="0" borderId="0" xfId="0" applyNumberFormat="1" applyFont="1" applyBorder="1" applyAlignment="1" applyProtection="1">
      <alignment horizontal="center"/>
      <protection locked="0"/>
    </xf>
    <xf numFmtId="165" fontId="8" fillId="0" borderId="0" xfId="3" applyNumberFormat="1" applyFont="1" applyFill="1" applyBorder="1" applyAlignment="1" applyProtection="1">
      <alignment horizontal="center"/>
    </xf>
    <xf numFmtId="0" fontId="7" fillId="0" borderId="0" xfId="0" applyFont="1" applyFill="1" applyBorder="1" applyAlignment="1" applyProtection="1">
      <alignment horizontal="center"/>
    </xf>
    <xf numFmtId="2" fontId="7" fillId="0" borderId="0" xfId="2" applyNumberFormat="1" applyFont="1" applyFill="1" applyBorder="1" applyAlignment="1" applyProtection="1">
      <alignment horizontal="center"/>
    </xf>
    <xf numFmtId="0" fontId="8" fillId="0" borderId="0" xfId="0" applyFont="1" applyFill="1" applyBorder="1" applyAlignment="1">
      <alignment horizontal="center"/>
    </xf>
    <xf numFmtId="2" fontId="8" fillId="0" borderId="0" xfId="0" applyNumberFormat="1" applyFont="1" applyFill="1" applyBorder="1" applyAlignment="1">
      <alignment horizontal="center"/>
    </xf>
    <xf numFmtId="0" fontId="8" fillId="0" borderId="1" xfId="0" applyFont="1" applyBorder="1" applyAlignment="1" applyProtection="1">
      <alignment horizontal="center"/>
    </xf>
    <xf numFmtId="2" fontId="8" fillId="0" borderId="1" xfId="0" applyNumberFormat="1" applyFont="1" applyBorder="1" applyAlignment="1" applyProtection="1">
      <alignment horizontal="center"/>
    </xf>
    <xf numFmtId="4" fontId="11" fillId="0" borderId="1" xfId="0" applyNumberFormat="1" applyFont="1" applyBorder="1" applyAlignment="1" applyProtection="1">
      <alignment horizontal="center"/>
      <protection locked="0"/>
    </xf>
    <xf numFmtId="165" fontId="7" fillId="0" borderId="1" xfId="3" applyNumberFormat="1" applyFont="1" applyFill="1" applyBorder="1" applyAlignment="1" applyProtection="1">
      <alignment horizontal="center"/>
    </xf>
    <xf numFmtId="49" fontId="8" fillId="0" borderId="0" xfId="0" applyNumberFormat="1" applyFont="1" applyFill="1" applyBorder="1" applyAlignment="1" applyProtection="1">
      <alignment horizontal="center" vertical="top"/>
    </xf>
    <xf numFmtId="2" fontId="7" fillId="0" borderId="0" xfId="0" applyNumberFormat="1" applyFont="1" applyFill="1" applyBorder="1" applyAlignment="1" applyProtection="1">
      <alignment horizontal="center" vertical="center"/>
    </xf>
    <xf numFmtId="2" fontId="8" fillId="0" borderId="0" xfId="0" applyNumberFormat="1" applyFont="1" applyFill="1" applyBorder="1" applyAlignment="1" applyProtection="1">
      <alignment horizontal="center" vertical="center"/>
    </xf>
    <xf numFmtId="165" fontId="7" fillId="0" borderId="0" xfId="3" applyNumberFormat="1" applyFont="1" applyFill="1" applyBorder="1" applyAlignment="1" applyProtection="1">
      <alignment horizontal="center"/>
    </xf>
    <xf numFmtId="0" fontId="8" fillId="0" borderId="0" xfId="0" applyFont="1" applyAlignment="1">
      <alignment horizontal="justify" vertical="top" wrapText="1"/>
    </xf>
    <xf numFmtId="4" fontId="7" fillId="0" borderId="0" xfId="2" applyNumberFormat="1" applyFont="1" applyFill="1" applyBorder="1" applyAlignment="1" applyProtection="1">
      <alignment horizontal="center"/>
    </xf>
    <xf numFmtId="4" fontId="7" fillId="0" borderId="0" xfId="0" applyNumberFormat="1" applyFont="1" applyFill="1" applyBorder="1" applyAlignment="1">
      <alignment horizontal="center"/>
    </xf>
    <xf numFmtId="49" fontId="8" fillId="0" borderId="0" xfId="0" applyNumberFormat="1" applyFont="1" applyFill="1" applyBorder="1" applyAlignment="1" applyProtection="1">
      <alignment horizontal="center" vertical="center"/>
    </xf>
    <xf numFmtId="1" fontId="8" fillId="0" borderId="0" xfId="0" applyNumberFormat="1" applyFont="1" applyBorder="1" applyAlignment="1" applyProtection="1">
      <alignment horizontal="center" vertical="center" wrapText="1"/>
    </xf>
    <xf numFmtId="0" fontId="5" fillId="0" borderId="0" xfId="0" applyFont="1" applyBorder="1" applyAlignment="1">
      <alignment horizontal="center" vertical="top" wrapText="1"/>
    </xf>
    <xf numFmtId="0" fontId="8" fillId="0" borderId="0" xfId="0" applyFont="1" applyFill="1" applyBorder="1" applyAlignment="1" applyProtection="1">
      <alignment horizontal="center" vertical="top"/>
    </xf>
    <xf numFmtId="0" fontId="8" fillId="0" borderId="4" xfId="0" applyFont="1" applyFill="1" applyBorder="1" applyAlignment="1" applyProtection="1">
      <alignment horizontal="center" vertical="top"/>
    </xf>
    <xf numFmtId="0" fontId="8" fillId="0" borderId="0" xfId="0" applyFont="1" applyAlignment="1">
      <alignment horizontal="center" vertical="top"/>
    </xf>
    <xf numFmtId="0" fontId="8" fillId="0" borderId="4" xfId="0" applyFont="1" applyBorder="1" applyAlignment="1">
      <alignment horizontal="center" vertical="top"/>
    </xf>
    <xf numFmtId="0" fontId="8" fillId="0" borderId="4" xfId="0" applyFont="1" applyFill="1" applyBorder="1" applyAlignment="1">
      <alignment horizontal="center" vertical="top"/>
    </xf>
    <xf numFmtId="0" fontId="8" fillId="0" borderId="0" xfId="4" applyFont="1" applyFill="1" applyBorder="1" applyAlignment="1">
      <alignment horizontal="center" vertical="top"/>
    </xf>
    <xf numFmtId="0" fontId="8" fillId="0" borderId="0" xfId="0" applyFont="1" applyBorder="1" applyAlignment="1">
      <alignment horizontal="center" vertical="top"/>
    </xf>
    <xf numFmtId="0" fontId="8" fillId="0" borderId="0" xfId="0" applyFont="1" applyFill="1" applyBorder="1" applyAlignment="1">
      <alignment horizontal="center" vertical="top"/>
    </xf>
    <xf numFmtId="0" fontId="8" fillId="0" borderId="1" xfId="0" applyFont="1" applyFill="1" applyBorder="1" applyAlignment="1" applyProtection="1">
      <alignment horizontal="center" vertical="top"/>
    </xf>
    <xf numFmtId="0" fontId="8" fillId="0" borderId="0" xfId="0" applyFont="1" applyBorder="1" applyAlignment="1" applyProtection="1">
      <alignment horizontal="center" vertical="top"/>
    </xf>
    <xf numFmtId="4" fontId="7" fillId="0" borderId="0" xfId="0" applyNumberFormat="1" applyFont="1" applyBorder="1" applyAlignment="1">
      <alignment horizontal="center"/>
    </xf>
    <xf numFmtId="0" fontId="8" fillId="0" borderId="4" xfId="0" applyFont="1" applyFill="1" applyBorder="1" applyAlignment="1" applyProtection="1">
      <alignment horizontal="left" vertical="top" wrapText="1"/>
    </xf>
    <xf numFmtId="0" fontId="8" fillId="0" borderId="0" xfId="0" applyFont="1" applyFill="1" applyBorder="1" applyAlignment="1">
      <alignment horizontal="left" vertical="top" wrapText="1"/>
    </xf>
    <xf numFmtId="0" fontId="8" fillId="0" borderId="0" xfId="0" applyFont="1" applyFill="1" applyBorder="1" applyAlignment="1">
      <alignment horizontal="justify" vertical="top"/>
    </xf>
    <xf numFmtId="0" fontId="8" fillId="0" borderId="0" xfId="4" applyFont="1" applyFill="1" applyBorder="1" applyAlignment="1">
      <alignment horizontal="justify" vertical="top"/>
    </xf>
    <xf numFmtId="0" fontId="8" fillId="0" borderId="4" xfId="0" applyFont="1" applyFill="1" applyBorder="1" applyAlignment="1">
      <alignment horizontal="justify" vertical="top"/>
    </xf>
    <xf numFmtId="0" fontId="8" fillId="0" borderId="0" xfId="0" applyFont="1" applyBorder="1" applyAlignment="1">
      <alignment horizontal="justify" vertical="top"/>
    </xf>
    <xf numFmtId="0" fontId="8" fillId="0" borderId="0" xfId="4" applyFont="1" applyFill="1" applyBorder="1" applyAlignment="1">
      <alignment horizontal="left" vertical="top" wrapText="1"/>
    </xf>
    <xf numFmtId="0" fontId="8" fillId="0" borderId="0" xfId="0" applyFont="1" applyFill="1" applyBorder="1" applyAlignment="1" applyProtection="1">
      <alignment horizontal="left" vertical="center" wrapText="1"/>
    </xf>
    <xf numFmtId="1" fontId="8" fillId="0" borderId="0" xfId="0" applyNumberFormat="1" applyFont="1" applyBorder="1" applyAlignment="1" applyProtection="1">
      <alignment horizontal="left" vertical="center" wrapText="1"/>
    </xf>
    <xf numFmtId="0" fontId="8" fillId="0" borderId="0" xfId="0" applyFont="1" applyFill="1" applyBorder="1" applyAlignment="1" applyProtection="1">
      <alignment horizontal="justify" wrapText="1"/>
    </xf>
    <xf numFmtId="2" fontId="8" fillId="0" borderId="1" xfId="0" applyNumberFormat="1" applyFont="1" applyBorder="1" applyAlignment="1" applyProtection="1"/>
    <xf numFmtId="0" fontId="8" fillId="2" borderId="0" xfId="0" applyFont="1" applyFill="1" applyBorder="1" applyAlignment="1">
      <alignment horizontal="justify" vertical="center" wrapText="1"/>
    </xf>
    <xf numFmtId="1" fontId="8" fillId="2" borderId="0" xfId="0" applyNumberFormat="1" applyFont="1" applyFill="1" applyBorder="1" applyAlignment="1" applyProtection="1">
      <alignment horizontal="left" vertical="center" wrapText="1"/>
    </xf>
    <xf numFmtId="2" fontId="8" fillId="0" borderId="0" xfId="0" applyNumberFormat="1" applyFont="1" applyFill="1" applyBorder="1" applyAlignment="1" applyProtection="1">
      <alignment horizontal="right" vertical="center"/>
    </xf>
    <xf numFmtId="49" fontId="14" fillId="0" borderId="5" xfId="5" applyNumberFormat="1" applyFont="1" applyFill="1" applyBorder="1" applyAlignment="1" applyProtection="1">
      <alignment horizontal="center" wrapText="1"/>
    </xf>
    <xf numFmtId="0" fontId="15" fillId="0" borderId="0" xfId="0" applyFont="1"/>
    <xf numFmtId="0" fontId="16" fillId="0" borderId="0" xfId="5" applyFont="1" applyAlignment="1" applyProtection="1">
      <alignment horizontal="justify"/>
    </xf>
    <xf numFmtId="0" fontId="14" fillId="0" borderId="0" xfId="5" applyFont="1" applyAlignment="1" applyProtection="1">
      <alignment horizontal="justify" wrapText="1"/>
    </xf>
    <xf numFmtId="0" fontId="16" fillId="0" borderId="0" xfId="5" applyFont="1" applyAlignment="1" applyProtection="1">
      <alignment horizontal="justify" wrapText="1"/>
    </xf>
    <xf numFmtId="0" fontId="16" fillId="0" borderId="0" xfId="5" applyFont="1" applyFill="1" applyAlignment="1" applyProtection="1">
      <alignment horizontal="justify" vertical="top" wrapText="1"/>
    </xf>
    <xf numFmtId="0" fontId="17" fillId="0" borderId="0" xfId="0" applyFont="1" applyAlignment="1">
      <alignment horizontal="center" vertical="center"/>
    </xf>
    <xf numFmtId="0" fontId="17" fillId="0" borderId="0" xfId="0" applyFont="1" applyAlignment="1">
      <alignment horizontal="right" vertical="center" wrapText="1"/>
    </xf>
    <xf numFmtId="0" fontId="18" fillId="0" borderId="0" xfId="0" applyFont="1" applyAlignment="1">
      <alignment horizontal="center" vertical="center" wrapText="1"/>
    </xf>
    <xf numFmtId="0" fontId="18" fillId="0" borderId="0" xfId="0" applyFont="1"/>
    <xf numFmtId="0" fontId="20" fillId="0" borderId="0" xfId="0" applyFont="1" applyAlignment="1">
      <alignment horizontal="center" vertical="top"/>
    </xf>
    <xf numFmtId="0" fontId="20" fillId="0" borderId="0" xfId="0" applyFont="1" applyAlignment="1">
      <alignment horizontal="center"/>
    </xf>
    <xf numFmtId="4" fontId="20" fillId="0" borderId="0" xfId="0" applyNumberFormat="1" applyFont="1" applyAlignment="1">
      <alignment horizontal="center"/>
    </xf>
    <xf numFmtId="0" fontId="20" fillId="0" borderId="0" xfId="0" applyFont="1"/>
    <xf numFmtId="0" fontId="20" fillId="0" borderId="0" xfId="0" applyFont="1" applyAlignment="1">
      <alignment horizontal="center" vertical="center"/>
    </xf>
    <xf numFmtId="0" fontId="20" fillId="0" borderId="0" xfId="0" applyFont="1" applyAlignment="1">
      <alignment horizontal="right" vertical="center" wrapText="1"/>
    </xf>
    <xf numFmtId="0" fontId="20" fillId="0" borderId="0" xfId="0" applyFont="1" applyAlignment="1">
      <alignment horizontal="center" vertical="center" wrapText="1"/>
    </xf>
    <xf numFmtId="0" fontId="20" fillId="0" borderId="0" xfId="0" applyFont="1" applyAlignment="1">
      <alignment horizontal="left" vertical="top" wrapText="1"/>
    </xf>
    <xf numFmtId="0" fontId="20" fillId="0" borderId="0" xfId="0" applyFont="1" applyFill="1" applyBorder="1"/>
    <xf numFmtId="0" fontId="20" fillId="0" borderId="4" xfId="0" applyFont="1" applyBorder="1" applyAlignment="1">
      <alignment horizontal="center" vertical="top"/>
    </xf>
    <xf numFmtId="0" fontId="20" fillId="0" borderId="4" xfId="0" applyFont="1" applyBorder="1" applyAlignment="1">
      <alignment horizontal="justify" vertical="top"/>
    </xf>
    <xf numFmtId="0" fontId="20" fillId="0" borderId="4" xfId="0" applyFont="1" applyBorder="1" applyAlignment="1">
      <alignment horizontal="center"/>
    </xf>
    <xf numFmtId="2" fontId="20" fillId="0" borderId="4" xfId="0" applyNumberFormat="1" applyFont="1" applyBorder="1" applyAlignment="1">
      <alignment horizontal="center"/>
    </xf>
    <xf numFmtId="4" fontId="20" fillId="0" borderId="4" xfId="0" applyNumberFormat="1" applyFont="1" applyBorder="1" applyAlignment="1">
      <alignment horizontal="center"/>
    </xf>
    <xf numFmtId="0" fontId="20" fillId="0" borderId="0" xfId="4" applyFont="1" applyFill="1" applyBorder="1" applyAlignment="1">
      <alignment horizontal="center" vertical="top"/>
    </xf>
    <xf numFmtId="0" fontId="20" fillId="0" borderId="0" xfId="4" applyFont="1" applyFill="1" applyBorder="1" applyAlignment="1">
      <alignment horizontal="justify" vertical="top"/>
    </xf>
    <xf numFmtId="0" fontId="21" fillId="0" borderId="0" xfId="4" applyFont="1" applyFill="1" applyBorder="1" applyAlignment="1">
      <alignment horizontal="center"/>
    </xf>
    <xf numFmtId="2" fontId="21" fillId="0" borderId="0" xfId="4" applyNumberFormat="1" applyFont="1" applyFill="1" applyBorder="1" applyAlignment="1">
      <alignment horizontal="center"/>
    </xf>
    <xf numFmtId="4" fontId="21" fillId="0" borderId="0" xfId="4" applyNumberFormat="1" applyFont="1" applyFill="1" applyBorder="1" applyAlignment="1">
      <alignment horizontal="center"/>
    </xf>
    <xf numFmtId="0" fontId="20" fillId="0" borderId="0" xfId="0" applyFont="1" applyFill="1"/>
    <xf numFmtId="0" fontId="20" fillId="0" borderId="0" xfId="4" applyFont="1" applyFill="1" applyBorder="1" applyAlignment="1">
      <alignment horizontal="left" vertical="top" wrapText="1"/>
    </xf>
    <xf numFmtId="0" fontId="8" fillId="0" borderId="0" xfId="0" applyFont="1" applyFill="1" applyBorder="1" applyAlignment="1">
      <alignment horizontal="justify" vertical="top" wrapText="1"/>
    </xf>
    <xf numFmtId="0" fontId="5" fillId="0" borderId="0" xfId="0" applyFont="1" applyAlignment="1">
      <alignment horizontal="left" vertical="top" wrapText="1"/>
    </xf>
    <xf numFmtId="0" fontId="5" fillId="0" borderId="0" xfId="0" applyFont="1" applyAlignment="1">
      <alignment horizontal="center" vertical="top"/>
    </xf>
    <xf numFmtId="0" fontId="22" fillId="0" borderId="4" xfId="4" applyFont="1" applyFill="1" applyBorder="1" applyAlignment="1">
      <alignment horizontal="center" vertical="top"/>
    </xf>
    <xf numFmtId="0" fontId="22" fillId="0" borderId="4" xfId="4" applyFont="1" applyFill="1" applyBorder="1" applyAlignment="1">
      <alignment horizontal="left" vertical="top" wrapText="1"/>
    </xf>
    <xf numFmtId="0" fontId="22" fillId="0" borderId="4" xfId="4" applyFont="1" applyFill="1" applyBorder="1" applyAlignment="1">
      <alignment horizontal="center"/>
    </xf>
    <xf numFmtId="2" fontId="22" fillId="0" borderId="4" xfId="4" applyNumberFormat="1" applyFont="1" applyFill="1" applyBorder="1" applyAlignment="1">
      <alignment horizontal="center"/>
    </xf>
    <xf numFmtId="4" fontId="22" fillId="0" borderId="4" xfId="4" applyNumberFormat="1" applyFont="1" applyFill="1" applyBorder="1" applyAlignment="1">
      <alignment horizontal="center"/>
    </xf>
    <xf numFmtId="0" fontId="22" fillId="0" borderId="0" xfId="0" applyFont="1"/>
    <xf numFmtId="0" fontId="22" fillId="0" borderId="0" xfId="4" applyFont="1" applyFill="1" applyBorder="1" applyAlignment="1">
      <alignment horizontal="center" vertical="top"/>
    </xf>
    <xf numFmtId="0" fontId="22" fillId="0" borderId="0" xfId="4" applyFont="1" applyFill="1" applyBorder="1" applyAlignment="1">
      <alignment horizontal="left" vertical="top" wrapText="1"/>
    </xf>
    <xf numFmtId="0" fontId="22" fillId="0" borderId="0" xfId="4" applyFont="1" applyFill="1" applyBorder="1" applyAlignment="1">
      <alignment horizontal="center"/>
    </xf>
    <xf numFmtId="2" fontId="22" fillId="0" borderId="0" xfId="4" applyNumberFormat="1" applyFont="1" applyFill="1" applyBorder="1" applyAlignment="1">
      <alignment horizontal="center"/>
    </xf>
    <xf numFmtId="4" fontId="22" fillId="0" borderId="0" xfId="4" applyNumberFormat="1" applyFont="1" applyFill="1" applyBorder="1" applyAlignment="1">
      <alignment horizontal="center"/>
    </xf>
    <xf numFmtId="0" fontId="22" fillId="0" borderId="0" xfId="0" applyFont="1" applyAlignment="1">
      <alignment horizontal="center"/>
    </xf>
    <xf numFmtId="4" fontId="22" fillId="0" borderId="0" xfId="0" applyNumberFormat="1" applyFont="1" applyAlignment="1">
      <alignment horizontal="center"/>
    </xf>
    <xf numFmtId="0" fontId="22" fillId="0" borderId="0" xfId="0" applyFont="1" applyAlignment="1">
      <alignment horizontal="center" vertical="top"/>
    </xf>
    <xf numFmtId="0" fontId="22" fillId="0" borderId="0" xfId="0" applyFont="1" applyAlignment="1">
      <alignment horizontal="justify" vertical="top" wrapText="1"/>
    </xf>
    <xf numFmtId="0" fontId="22" fillId="0" borderId="0" xfId="0" applyFont="1" applyAlignment="1">
      <alignment horizontal="left" vertical="top" wrapText="1"/>
    </xf>
    <xf numFmtId="0" fontId="22" fillId="0" borderId="2" xfId="0" applyFont="1" applyBorder="1" applyAlignment="1">
      <alignment horizontal="center" vertical="top"/>
    </xf>
    <xf numFmtId="0" fontId="22" fillId="0" borderId="2" xfId="0" applyFont="1" applyBorder="1" applyAlignment="1">
      <alignment horizontal="justify" vertical="top"/>
    </xf>
    <xf numFmtId="0" fontId="22" fillId="0" borderId="2" xfId="0" applyFont="1" applyBorder="1" applyAlignment="1">
      <alignment horizontal="center"/>
    </xf>
    <xf numFmtId="2" fontId="22" fillId="0" borderId="2" xfId="0" applyNumberFormat="1" applyFont="1" applyBorder="1" applyAlignment="1">
      <alignment horizontal="center"/>
    </xf>
    <xf numFmtId="4" fontId="22" fillId="0" borderId="2" xfId="0" applyNumberFormat="1" applyFont="1" applyBorder="1" applyAlignment="1">
      <alignment horizontal="center"/>
    </xf>
    <xf numFmtId="4" fontId="22" fillId="0" borderId="2" xfId="0" applyNumberFormat="1" applyFont="1" applyFill="1" applyBorder="1" applyAlignment="1">
      <alignment horizontal="center"/>
    </xf>
    <xf numFmtId="0" fontId="23" fillId="0" borderId="0" xfId="0" applyFont="1" applyFill="1" applyBorder="1" applyProtection="1"/>
    <xf numFmtId="4" fontId="23" fillId="0" borderId="0" xfId="4" applyNumberFormat="1" applyFont="1" applyFill="1" applyBorder="1" applyAlignment="1">
      <alignment horizontal="center"/>
    </xf>
    <xf numFmtId="0" fontId="24" fillId="0" borderId="0" xfId="0" applyFont="1" applyFill="1" applyBorder="1" applyProtection="1"/>
    <xf numFmtId="2" fontId="8" fillId="0" borderId="0" xfId="0" quotePrefix="1" applyNumberFormat="1" applyFont="1" applyAlignment="1">
      <alignment horizontal="center"/>
    </xf>
    <xf numFmtId="0" fontId="8" fillId="0" borderId="2" xfId="4" applyFont="1" applyFill="1" applyBorder="1" applyAlignment="1">
      <alignment horizontal="center" vertical="top"/>
    </xf>
    <xf numFmtId="0" fontId="8" fillId="0" borderId="2" xfId="4" applyFont="1" applyFill="1" applyBorder="1" applyAlignment="1">
      <alignment horizontal="left" vertical="top" wrapText="1"/>
    </xf>
    <xf numFmtId="0" fontId="8" fillId="0" borderId="2" xfId="4" applyFont="1" applyFill="1" applyBorder="1" applyAlignment="1">
      <alignment horizontal="center"/>
    </xf>
    <xf numFmtId="2" fontId="8" fillId="0" borderId="2" xfId="4" applyNumberFormat="1" applyFont="1" applyFill="1" applyBorder="1" applyAlignment="1">
      <alignment horizontal="center"/>
    </xf>
    <xf numFmtId="4" fontId="8" fillId="0" borderId="2" xfId="4" applyNumberFormat="1" applyFont="1" applyFill="1" applyBorder="1" applyAlignment="1">
      <alignment horizontal="center"/>
    </xf>
    <xf numFmtId="4" fontId="7" fillId="0" borderId="2" xfId="4" applyNumberFormat="1" applyFont="1" applyFill="1" applyBorder="1" applyAlignment="1">
      <alignment horizontal="center"/>
    </xf>
    <xf numFmtId="0" fontId="22" fillId="0" borderId="0" xfId="4" applyFont="1" applyFill="1" applyBorder="1" applyAlignment="1">
      <alignment horizontal="justify" vertical="top"/>
    </xf>
    <xf numFmtId="0" fontId="23" fillId="0" borderId="0" xfId="4" applyFont="1" applyFill="1" applyBorder="1" applyAlignment="1">
      <alignment horizontal="center"/>
    </xf>
    <xf numFmtId="2" fontId="23" fillId="0" borderId="0" xfId="4" applyNumberFormat="1" applyFont="1" applyFill="1" applyBorder="1" applyAlignment="1">
      <alignment horizontal="center"/>
    </xf>
    <xf numFmtId="0" fontId="22" fillId="0" borderId="0" xfId="0" applyFont="1" applyFill="1"/>
    <xf numFmtId="0" fontId="22" fillId="0" borderId="4" xfId="0" applyFont="1" applyFill="1" applyBorder="1" applyAlignment="1">
      <alignment horizontal="center" vertical="top"/>
    </xf>
    <xf numFmtId="0" fontId="22" fillId="0" borderId="4" xfId="0" applyFont="1" applyFill="1" applyBorder="1" applyAlignment="1">
      <alignment horizontal="justify" vertical="top"/>
    </xf>
    <xf numFmtId="0" fontId="22" fillId="0" borderId="4" xfId="0" applyFont="1" applyFill="1" applyBorder="1" applyAlignment="1">
      <alignment horizontal="center"/>
    </xf>
    <xf numFmtId="2" fontId="22" fillId="0" borderId="4" xfId="0" applyNumberFormat="1" applyFont="1" applyFill="1" applyBorder="1" applyAlignment="1">
      <alignment horizontal="center"/>
    </xf>
    <xf numFmtId="4" fontId="22" fillId="0" borderId="4" xfId="0" applyNumberFormat="1" applyFont="1" applyFill="1" applyBorder="1" applyAlignment="1">
      <alignment horizontal="center"/>
    </xf>
    <xf numFmtId="0" fontId="14" fillId="0" borderId="0" xfId="5" applyFont="1" applyAlignment="1" applyProtection="1">
      <alignment horizontal="justify"/>
    </xf>
    <xf numFmtId="0" fontId="13" fillId="0" borderId="0" xfId="0" applyFont="1" applyAlignment="1">
      <alignment vertical="top" wrapText="1"/>
    </xf>
    <xf numFmtId="2" fontId="26" fillId="0" borderId="0" xfId="0" applyNumberFormat="1" applyFont="1" applyAlignment="1">
      <alignment horizontal="center"/>
    </xf>
    <xf numFmtId="0" fontId="1" fillId="0" borderId="0" xfId="9" quotePrefix="1" applyAlignment="1">
      <alignment horizontal="justify" vertical="top" wrapText="1"/>
    </xf>
    <xf numFmtId="4" fontId="1" fillId="0" borderId="0" xfId="9" applyNumberFormat="1" applyAlignment="1">
      <alignment horizontal="center"/>
    </xf>
    <xf numFmtId="4" fontId="1" fillId="0" borderId="0" xfId="9" applyNumberFormat="1" applyAlignment="1" applyProtection="1">
      <alignment horizontal="right"/>
      <protection locked="0"/>
    </xf>
    <xf numFmtId="0" fontId="1" fillId="0" borderId="0" xfId="9" applyAlignment="1">
      <alignment horizontal="center"/>
    </xf>
    <xf numFmtId="4" fontId="1" fillId="0" borderId="0" xfId="9" applyNumberFormat="1" applyAlignment="1" applyProtection="1">
      <alignment horizontal="right" vertical="center"/>
      <protection locked="0"/>
    </xf>
    <xf numFmtId="0" fontId="28" fillId="0" borderId="0" xfId="9" applyFont="1"/>
    <xf numFmtId="2" fontId="26" fillId="0" borderId="0" xfId="2" applyNumberFormat="1" applyFont="1" applyFill="1" applyBorder="1" applyAlignment="1" applyProtection="1">
      <alignment horizontal="center"/>
    </xf>
    <xf numFmtId="0" fontId="7" fillId="0" borderId="2" xfId="0" applyFont="1" applyFill="1" applyBorder="1" applyProtection="1"/>
    <xf numFmtId="0" fontId="8" fillId="0" borderId="0" xfId="0" applyFont="1" applyAlignment="1">
      <alignment vertical="top" wrapText="1"/>
    </xf>
    <xf numFmtId="4" fontId="8" fillId="0" borderId="0" xfId="0" applyNumberFormat="1" applyFont="1" applyAlignment="1" applyProtection="1">
      <alignment horizontal="center"/>
      <protection locked="0"/>
    </xf>
    <xf numFmtId="0" fontId="8" fillId="0" borderId="0" xfId="14" applyFont="1" applyAlignment="1">
      <alignment horizontal="justify" vertical="top" wrapText="1"/>
    </xf>
    <xf numFmtId="0" fontId="8" fillId="0" borderId="0" xfId="14" applyFont="1" applyAlignment="1">
      <alignment horizontal="center"/>
    </xf>
    <xf numFmtId="0" fontId="7" fillId="0" borderId="0" xfId="14" applyFont="1" applyAlignment="1">
      <alignment horizontal="center" vertical="top"/>
    </xf>
    <xf numFmtId="0" fontId="8" fillId="0" borderId="0" xfId="14" applyFont="1" applyAlignment="1">
      <alignment horizontal="center" vertical="top"/>
    </xf>
    <xf numFmtId="0" fontId="8" fillId="0" borderId="0" xfId="14" applyFont="1" applyAlignment="1">
      <alignment horizontal="center" vertical="top" wrapText="1"/>
    </xf>
    <xf numFmtId="4" fontId="8" fillId="0" borderId="0" xfId="14" applyNumberFormat="1" applyFont="1" applyAlignment="1">
      <alignment horizontal="center"/>
    </xf>
    <xf numFmtId="0" fontId="8" fillId="0" borderId="0" xfId="14" applyFont="1" applyAlignment="1">
      <alignment horizontal="justify" vertical="justify" wrapText="1"/>
    </xf>
    <xf numFmtId="4" fontId="8" fillId="0" borderId="0" xfId="0" applyNumberFormat="1" applyFont="1" applyAlignment="1" applyProtection="1">
      <alignment horizontal="center" wrapText="1"/>
      <protection locked="0"/>
    </xf>
    <xf numFmtId="0" fontId="22" fillId="0" borderId="6" xfId="4" applyFont="1" applyFill="1" applyBorder="1" applyAlignment="1">
      <alignment horizontal="center" vertical="top"/>
    </xf>
    <xf numFmtId="0" fontId="22" fillId="0" borderId="6" xfId="4" applyFont="1" applyFill="1" applyBorder="1" applyAlignment="1">
      <alignment horizontal="left" vertical="top"/>
    </xf>
    <xf numFmtId="0" fontId="22" fillId="0" borderId="6" xfId="4" applyFont="1" applyFill="1" applyBorder="1" applyAlignment="1">
      <alignment horizontal="center"/>
    </xf>
    <xf numFmtId="2" fontId="22" fillId="0" borderId="6" xfId="4" applyNumberFormat="1" applyFont="1" applyFill="1" applyBorder="1" applyAlignment="1">
      <alignment horizontal="center"/>
    </xf>
    <xf numFmtId="4" fontId="22" fillId="0" borderId="6" xfId="4" applyNumberFormat="1" applyFont="1" applyFill="1" applyBorder="1" applyAlignment="1">
      <alignment horizontal="center"/>
    </xf>
    <xf numFmtId="4" fontId="7" fillId="0" borderId="6" xfId="4" applyNumberFormat="1" applyFont="1" applyFill="1" applyBorder="1" applyAlignment="1">
      <alignment horizontal="center" vertical="top"/>
    </xf>
    <xf numFmtId="0" fontId="22" fillId="0" borderId="2" xfId="4" applyFont="1" applyFill="1" applyBorder="1" applyAlignment="1">
      <alignment horizontal="center" vertical="top"/>
    </xf>
    <xf numFmtId="0" fontId="22" fillId="0" borderId="2" xfId="4" applyFont="1" applyFill="1" applyBorder="1" applyAlignment="1">
      <alignment horizontal="left" vertical="top" wrapText="1"/>
    </xf>
    <xf numFmtId="0" fontId="22" fillId="0" borderId="2" xfId="4" applyFont="1" applyFill="1" applyBorder="1" applyAlignment="1">
      <alignment horizontal="center"/>
    </xf>
    <xf numFmtId="2" fontId="22" fillId="0" borderId="2" xfId="4" applyNumberFormat="1" applyFont="1" applyFill="1" applyBorder="1" applyAlignment="1">
      <alignment horizontal="center"/>
    </xf>
    <xf numFmtId="4" fontId="22" fillId="0" borderId="2" xfId="4" applyNumberFormat="1" applyFont="1" applyFill="1" applyBorder="1" applyAlignment="1">
      <alignment horizontal="center"/>
    </xf>
    <xf numFmtId="0" fontId="8" fillId="0" borderId="0" xfId="0" applyFont="1" applyFill="1" applyBorder="1" applyProtection="1"/>
    <xf numFmtId="0" fontId="7" fillId="0" borderId="0" xfId="0" applyFont="1"/>
    <xf numFmtId="0" fontId="5" fillId="0" borderId="0" xfId="0" applyFont="1" applyBorder="1" applyAlignment="1">
      <alignment horizontal="left" vertical="center" wrapText="1"/>
    </xf>
    <xf numFmtId="0" fontId="5" fillId="0" borderId="0" xfId="0" applyFont="1" applyBorder="1" applyAlignment="1">
      <alignment horizontal="center" vertical="center" wrapText="1"/>
    </xf>
    <xf numFmtId="0" fontId="5" fillId="0" borderId="0" xfId="0" applyFont="1" applyBorder="1" applyAlignment="1">
      <alignment horizontal="left" vertical="center" wrapText="1"/>
    </xf>
    <xf numFmtId="0" fontId="5" fillId="0" borderId="0" xfId="0" applyFont="1" applyBorder="1" applyAlignment="1">
      <alignment horizontal="center" vertical="center" wrapText="1"/>
    </xf>
    <xf numFmtId="0" fontId="32" fillId="0" borderId="0" xfId="15" applyFont="1" applyAlignment="1">
      <alignment vertical="center"/>
    </xf>
    <xf numFmtId="0" fontId="31" fillId="0" borderId="0" xfId="15"/>
    <xf numFmtId="0" fontId="33" fillId="0" borderId="0" xfId="15" applyFont="1" applyAlignment="1">
      <alignment vertical="center"/>
    </xf>
    <xf numFmtId="0" fontId="34" fillId="0" borderId="0" xfId="15" applyFont="1" applyAlignment="1">
      <alignment vertical="top"/>
    </xf>
    <xf numFmtId="0" fontId="35" fillId="0" borderId="0" xfId="15" applyFont="1" applyAlignment="1">
      <alignment vertical="center" wrapText="1"/>
    </xf>
    <xf numFmtId="0" fontId="35" fillId="0" borderId="0" xfId="15" applyFont="1"/>
    <xf numFmtId="0" fontId="34" fillId="0" borderId="0" xfId="15" applyFont="1" applyAlignment="1">
      <alignment horizontal="left" vertical="center" indent="7"/>
    </xf>
    <xf numFmtId="0" fontId="34" fillId="0" borderId="0" xfId="15" applyFont="1" applyAlignment="1">
      <alignment vertical="center"/>
    </xf>
    <xf numFmtId="0" fontId="1" fillId="0" borderId="0" xfId="15" applyFont="1"/>
    <xf numFmtId="0" fontId="36" fillId="0" borderId="0" xfId="15" applyFont="1" applyAlignment="1">
      <alignment vertical="center"/>
    </xf>
    <xf numFmtId="49" fontId="36" fillId="0" borderId="0" xfId="15" applyNumberFormat="1" applyFont="1" applyAlignment="1">
      <alignment vertical="center" wrapText="1"/>
    </xf>
    <xf numFmtId="0" fontId="37" fillId="0" borderId="0" xfId="15" applyFont="1" applyAlignment="1">
      <alignment vertical="center"/>
    </xf>
    <xf numFmtId="0" fontId="13" fillId="0" borderId="0" xfId="15" applyFont="1" applyAlignment="1">
      <alignment vertical="center"/>
    </xf>
    <xf numFmtId="49" fontId="39" fillId="0" borderId="0" xfId="16" applyNumberFormat="1" applyFont="1" applyFill="1" applyBorder="1" applyAlignment="1">
      <alignment horizontal="left" vertical="center" wrapText="1"/>
    </xf>
    <xf numFmtId="0" fontId="39" fillId="0" borderId="0" xfId="16" applyFont="1" applyFill="1" applyBorder="1" applyAlignment="1">
      <alignment vertical="center" wrapText="1"/>
    </xf>
    <xf numFmtId="0" fontId="40" fillId="0" borderId="0" xfId="16" applyFont="1" applyFill="1" applyBorder="1" applyAlignment="1">
      <alignment horizontal="center" vertical="center"/>
    </xf>
    <xf numFmtId="49" fontId="39" fillId="0" borderId="7" xfId="16" applyNumberFormat="1" applyFont="1" applyFill="1" applyBorder="1" applyAlignment="1">
      <alignment horizontal="left" vertical="center"/>
    </xf>
    <xf numFmtId="0" fontId="39" fillId="0" borderId="7" xfId="16" applyFont="1" applyFill="1" applyBorder="1" applyAlignment="1">
      <alignment horizontal="center" vertical="center" wrapText="1"/>
    </xf>
    <xf numFmtId="0" fontId="39" fillId="0" borderId="7" xfId="16" applyFont="1" applyFill="1" applyBorder="1" applyAlignment="1">
      <alignment horizontal="center" vertical="center"/>
    </xf>
    <xf numFmtId="49" fontId="39" fillId="0" borderId="8" xfId="16" applyNumberFormat="1" applyFont="1" applyFill="1" applyBorder="1" applyAlignment="1">
      <alignment horizontal="left" vertical="center"/>
    </xf>
    <xf numFmtId="0" fontId="39" fillId="0" borderId="8" xfId="16" applyFont="1" applyFill="1" applyBorder="1" applyAlignment="1">
      <alignment horizontal="center" vertical="center" wrapText="1"/>
    </xf>
    <xf numFmtId="0" fontId="39" fillId="0" borderId="8" xfId="16" applyFont="1" applyFill="1" applyBorder="1" applyAlignment="1">
      <alignment horizontal="center" vertical="center"/>
    </xf>
    <xf numFmtId="0" fontId="37" fillId="0" borderId="9" xfId="14" applyNumberFormat="1" applyFont="1" applyFill="1" applyBorder="1" applyAlignment="1" applyProtection="1">
      <alignment vertical="center"/>
    </xf>
    <xf numFmtId="0" fontId="1" fillId="0" borderId="9" xfId="17" applyFont="1" applyBorder="1"/>
    <xf numFmtId="0" fontId="41" fillId="0" borderId="0" xfId="17" applyFont="1"/>
    <xf numFmtId="0" fontId="1" fillId="0" borderId="10" xfId="14" applyFont="1" applyFill="1" applyBorder="1" applyAlignment="1">
      <alignment horizontal="left" vertical="top"/>
    </xf>
    <xf numFmtId="0" fontId="40" fillId="0" borderId="10" xfId="14" applyFont="1" applyFill="1" applyBorder="1" applyAlignment="1">
      <alignment wrapText="1"/>
    </xf>
    <xf numFmtId="0" fontId="1" fillId="0" borderId="10" xfId="14" applyFont="1" applyFill="1" applyBorder="1" applyAlignment="1">
      <alignment horizontal="left"/>
    </xf>
    <xf numFmtId="0" fontId="1" fillId="0" borderId="10" xfId="14" applyFont="1" applyBorder="1"/>
    <xf numFmtId="0" fontId="1" fillId="0" borderId="10" xfId="17" applyFont="1" applyBorder="1"/>
    <xf numFmtId="0" fontId="1" fillId="0" borderId="11" xfId="14" applyFont="1" applyFill="1" applyBorder="1" applyAlignment="1">
      <alignment horizontal="left" vertical="top"/>
    </xf>
    <xf numFmtId="0" fontId="40" fillId="0" borderId="11" xfId="14" applyFont="1" applyFill="1" applyBorder="1" applyAlignment="1">
      <alignment wrapText="1"/>
    </xf>
    <xf numFmtId="0" fontId="1" fillId="0" borderId="11" xfId="14" applyFont="1" applyFill="1" applyBorder="1" applyAlignment="1">
      <alignment horizontal="left"/>
    </xf>
    <xf numFmtId="0" fontId="1" fillId="0" borderId="11" xfId="14" applyFont="1" applyBorder="1"/>
    <xf numFmtId="0" fontId="1" fillId="0" borderId="11" xfId="17" applyFont="1" applyBorder="1"/>
    <xf numFmtId="0" fontId="40" fillId="0" borderId="12" xfId="14" applyFont="1" applyFill="1" applyBorder="1" applyAlignment="1">
      <alignment horizontal="left" vertical="top"/>
    </xf>
    <xf numFmtId="0" fontId="40" fillId="0" borderId="12" xfId="14" applyFont="1" applyFill="1" applyBorder="1" applyAlignment="1">
      <alignment wrapText="1"/>
    </xf>
    <xf numFmtId="0" fontId="40" fillId="0" borderId="12" xfId="14" applyFont="1" applyFill="1" applyBorder="1" applyAlignment="1">
      <alignment horizontal="left"/>
    </xf>
    <xf numFmtId="0" fontId="40" fillId="0" borderId="12" xfId="14" applyFont="1" applyBorder="1"/>
    <xf numFmtId="0" fontId="40" fillId="0" borderId="12" xfId="17" applyFont="1" applyBorder="1"/>
    <xf numFmtId="0" fontId="42" fillId="0" borderId="0" xfId="17" applyFont="1"/>
    <xf numFmtId="49" fontId="40" fillId="0" borderId="13" xfId="16" applyNumberFormat="1" applyFont="1" applyFill="1" applyBorder="1" applyAlignment="1">
      <alignment horizontal="left" vertical="center"/>
    </xf>
    <xf numFmtId="0" fontId="36" fillId="0" borderId="13" xfId="16" applyFont="1" applyFill="1" applyBorder="1" applyAlignment="1">
      <alignment vertical="center" wrapText="1"/>
    </xf>
    <xf numFmtId="0" fontId="40" fillId="0" borderId="13" xfId="16" applyFont="1" applyFill="1" applyBorder="1" applyAlignment="1">
      <alignment horizontal="center" vertical="center" wrapText="1"/>
    </xf>
    <xf numFmtId="3" fontId="40" fillId="0" borderId="13" xfId="16" applyNumberFormat="1" applyFont="1" applyFill="1" applyBorder="1" applyAlignment="1">
      <alignment horizontal="center" vertical="center"/>
    </xf>
    <xf numFmtId="0" fontId="43" fillId="5" borderId="14" xfId="15" applyNumberFormat="1" applyFont="1" applyFill="1" applyBorder="1" applyAlignment="1" applyProtection="1">
      <alignment horizontal="left" vertical="top"/>
    </xf>
    <xf numFmtId="0" fontId="43" fillId="5" borderId="14" xfId="15" applyFont="1" applyFill="1" applyBorder="1" applyAlignment="1" applyProtection="1">
      <alignment horizontal="justify" vertical="top" wrapText="1"/>
    </xf>
    <xf numFmtId="0" fontId="13" fillId="5" borderId="14" xfId="15" applyFont="1" applyFill="1" applyBorder="1" applyAlignment="1" applyProtection="1">
      <alignment horizontal="right"/>
    </xf>
    <xf numFmtId="1" fontId="13" fillId="5" borderId="14" xfId="15" applyNumberFormat="1" applyFont="1" applyFill="1" applyBorder="1" applyAlignment="1" applyProtection="1">
      <alignment horizontal="right"/>
    </xf>
    <xf numFmtId="0" fontId="13" fillId="0" borderId="12" xfId="15" applyNumberFormat="1" applyFont="1" applyFill="1" applyBorder="1" applyAlignment="1" applyProtection="1">
      <alignment horizontal="left" vertical="top"/>
    </xf>
    <xf numFmtId="0" fontId="13" fillId="0" borderId="12" xfId="15" applyFont="1" applyBorder="1" applyAlignment="1" applyProtection="1">
      <alignment horizontal="justify" vertical="top" wrapText="1"/>
    </xf>
    <xf numFmtId="0" fontId="13" fillId="0" borderId="12" xfId="15" applyFont="1" applyFill="1" applyBorder="1" applyAlignment="1" applyProtection="1">
      <alignment horizontal="right"/>
    </xf>
    <xf numFmtId="1" fontId="13" fillId="0" borderId="12" xfId="15" applyNumberFormat="1" applyFont="1" applyBorder="1" applyAlignment="1" applyProtection="1">
      <alignment horizontal="right" wrapText="1"/>
    </xf>
    <xf numFmtId="0" fontId="13" fillId="0" borderId="9" xfId="15" applyNumberFormat="1" applyFont="1" applyFill="1" applyBorder="1" applyAlignment="1" applyProtection="1">
      <alignment horizontal="left" vertical="top"/>
    </xf>
    <xf numFmtId="0" fontId="1" fillId="0" borderId="12" xfId="15" applyFont="1" applyFill="1" applyBorder="1" applyAlignment="1" applyProtection="1">
      <alignment horizontal="left" vertical="top" wrapText="1"/>
    </xf>
    <xf numFmtId="0" fontId="1" fillId="0" borderId="9" xfId="15" applyFont="1" applyFill="1" applyBorder="1" applyAlignment="1" applyProtection="1">
      <alignment horizontal="right"/>
    </xf>
    <xf numFmtId="0" fontId="13" fillId="0" borderId="9" xfId="15" applyFont="1" applyFill="1" applyBorder="1" applyAlignment="1">
      <alignment horizontal="right" wrapText="1"/>
    </xf>
    <xf numFmtId="166" fontId="13" fillId="0" borderId="10" xfId="15" applyNumberFormat="1" applyFont="1" applyFill="1" applyBorder="1" applyAlignment="1">
      <alignment horizontal="right" wrapText="1"/>
    </xf>
    <xf numFmtId="0" fontId="1" fillId="0" borderId="13" xfId="15" applyFont="1" applyFill="1" applyBorder="1" applyAlignment="1" applyProtection="1">
      <alignment horizontal="left" vertical="top" wrapText="1"/>
    </xf>
    <xf numFmtId="0" fontId="1" fillId="0" borderId="13" xfId="15" applyFont="1" applyFill="1" applyBorder="1" applyAlignment="1" applyProtection="1">
      <alignment horizontal="right"/>
    </xf>
    <xf numFmtId="1" fontId="1" fillId="0" borderId="13" xfId="15" applyNumberFormat="1" applyFont="1" applyFill="1" applyBorder="1" applyAlignment="1" applyProtection="1">
      <alignment horizontal="right"/>
    </xf>
    <xf numFmtId="166" fontId="13" fillId="0" borderId="13" xfId="15" applyNumberFormat="1" applyFont="1" applyFill="1" applyBorder="1" applyAlignment="1">
      <alignment horizontal="right" wrapText="1"/>
    </xf>
    <xf numFmtId="166" fontId="1" fillId="0" borderId="13" xfId="15" applyNumberFormat="1" applyFont="1" applyFill="1" applyBorder="1" applyAlignment="1" applyProtection="1">
      <alignment horizontal="right"/>
    </xf>
    <xf numFmtId="16" fontId="13" fillId="0" borderId="9" xfId="15" applyNumberFormat="1" applyFont="1" applyFill="1" applyBorder="1" applyAlignment="1" applyProtection="1">
      <alignment horizontal="left" vertical="top"/>
    </xf>
    <xf numFmtId="0" fontId="43" fillId="5" borderId="14" xfId="15" applyNumberFormat="1" applyFont="1" applyFill="1" applyBorder="1" applyAlignment="1" applyProtection="1">
      <alignment horizontal="left" vertical="top" wrapText="1"/>
    </xf>
    <xf numFmtId="0" fontId="43" fillId="5" borderId="14" xfId="15" applyFont="1" applyFill="1" applyBorder="1" applyAlignment="1" applyProtection="1">
      <alignment horizontal="right" vertical="top" wrapText="1"/>
    </xf>
    <xf numFmtId="1" fontId="43" fillId="5" borderId="14" xfId="15" applyNumberFormat="1" applyFont="1" applyFill="1" applyBorder="1" applyAlignment="1" applyProtection="1">
      <alignment horizontal="justify" vertical="top" wrapText="1"/>
    </xf>
    <xf numFmtId="166" fontId="43" fillId="5" borderId="14" xfId="15" applyNumberFormat="1" applyFont="1" applyFill="1" applyBorder="1" applyAlignment="1" applyProtection="1">
      <alignment horizontal="right" vertical="top" wrapText="1"/>
    </xf>
    <xf numFmtId="0" fontId="44" fillId="0" borderId="9" xfId="15" applyFont="1" applyBorder="1" applyAlignment="1" applyProtection="1">
      <alignment horizontal="justify" vertical="top" wrapText="1"/>
    </xf>
    <xf numFmtId="0" fontId="13" fillId="0" borderId="9" xfId="15" applyFont="1" applyFill="1" applyBorder="1" applyAlignment="1" applyProtection="1">
      <alignment horizontal="right"/>
    </xf>
    <xf numFmtId="1" fontId="13" fillId="0" borderId="9" xfId="15" applyNumberFormat="1" applyFont="1" applyBorder="1" applyAlignment="1" applyProtection="1">
      <alignment horizontal="right" wrapText="1"/>
    </xf>
    <xf numFmtId="1" fontId="13" fillId="0" borderId="0" xfId="15" applyNumberFormat="1" applyFont="1" applyBorder="1" applyAlignment="1" applyProtection="1">
      <alignment horizontal="right" wrapText="1"/>
    </xf>
    <xf numFmtId="0" fontId="13" fillId="0" borderId="9" xfId="15" applyFont="1" applyBorder="1" applyAlignment="1" applyProtection="1">
      <alignment horizontal="justify" vertical="top" wrapText="1"/>
    </xf>
    <xf numFmtId="1" fontId="1" fillId="0" borderId="9" xfId="15" applyNumberFormat="1" applyFont="1" applyFill="1" applyBorder="1" applyAlignment="1" applyProtection="1">
      <alignment horizontal="right"/>
    </xf>
    <xf numFmtId="0" fontId="1" fillId="0" borderId="13" xfId="18" applyFont="1" applyFill="1" applyBorder="1" applyAlignment="1" applyProtection="1">
      <alignment horizontal="left" vertical="top" wrapText="1"/>
      <protection locked="0"/>
    </xf>
    <xf numFmtId="0" fontId="1" fillId="0" borderId="11" xfId="18" applyFont="1" applyFill="1" applyBorder="1" applyAlignment="1" applyProtection="1">
      <alignment horizontal="left" vertical="top" wrapText="1"/>
      <protection locked="0"/>
    </xf>
    <xf numFmtId="0" fontId="1" fillId="0" borderId="11" xfId="15" applyFont="1" applyFill="1" applyBorder="1" applyAlignment="1" applyProtection="1">
      <alignment horizontal="right"/>
    </xf>
    <xf numFmtId="1" fontId="1" fillId="0" borderId="11" xfId="15" applyNumberFormat="1" applyFont="1" applyFill="1" applyBorder="1" applyAlignment="1" applyProtection="1">
      <alignment horizontal="right"/>
    </xf>
    <xf numFmtId="166" fontId="1" fillId="0" borderId="11" xfId="15" applyNumberFormat="1" applyFont="1" applyFill="1" applyBorder="1" applyAlignment="1" applyProtection="1">
      <alignment horizontal="right"/>
    </xf>
    <xf numFmtId="166" fontId="1" fillId="0" borderId="10" xfId="15" applyNumberFormat="1" applyFont="1" applyFill="1" applyBorder="1" applyAlignment="1" applyProtection="1">
      <alignment horizontal="right"/>
    </xf>
    <xf numFmtId="0" fontId="1" fillId="0" borderId="10" xfId="15" applyFont="1" applyFill="1" applyBorder="1" applyAlignment="1" applyProtection="1">
      <alignment horizontal="left" vertical="top" wrapText="1"/>
    </xf>
    <xf numFmtId="0" fontId="1" fillId="0" borderId="10" xfId="15" applyFont="1" applyFill="1" applyBorder="1" applyAlignment="1" applyProtection="1">
      <alignment horizontal="right"/>
    </xf>
    <xf numFmtId="1" fontId="1" fillId="0" borderId="10" xfId="15" applyNumberFormat="1" applyFont="1" applyFill="1" applyBorder="1" applyAlignment="1" applyProtection="1">
      <alignment horizontal="right"/>
    </xf>
    <xf numFmtId="0" fontId="1" fillId="0" borderId="11" xfId="15" applyFont="1" applyFill="1" applyBorder="1" applyAlignment="1" applyProtection="1">
      <alignment horizontal="left" vertical="top" wrapText="1"/>
    </xf>
    <xf numFmtId="166" fontId="13" fillId="0" borderId="11" xfId="15" applyNumberFormat="1" applyFont="1" applyFill="1" applyBorder="1" applyAlignment="1">
      <alignment horizontal="right" wrapText="1"/>
    </xf>
    <xf numFmtId="0" fontId="44" fillId="0" borderId="9" xfId="15" applyNumberFormat="1" applyFont="1" applyBorder="1" applyAlignment="1" applyProtection="1">
      <alignment horizontal="left" vertical="top" wrapText="1"/>
    </xf>
    <xf numFmtId="0" fontId="44" fillId="0" borderId="9" xfId="15" applyFont="1" applyFill="1" applyBorder="1" applyAlignment="1" applyProtection="1">
      <alignment vertical="top"/>
    </xf>
    <xf numFmtId="1" fontId="13" fillId="0" borderId="9" xfId="15" applyNumberFormat="1" applyFont="1" applyFill="1" applyBorder="1" applyAlignment="1" applyProtection="1">
      <alignment horizontal="right"/>
    </xf>
    <xf numFmtId="1" fontId="13" fillId="0" borderId="12" xfId="15" applyNumberFormat="1" applyFont="1" applyFill="1" applyBorder="1" applyAlignment="1" applyProtection="1">
      <alignment horizontal="right"/>
    </xf>
    <xf numFmtId="0" fontId="13" fillId="0" borderId="9" xfId="15" applyFont="1" applyBorder="1" applyAlignment="1" applyProtection="1">
      <alignment horizontal="justify" vertical="top"/>
    </xf>
    <xf numFmtId="0" fontId="13" fillId="0" borderId="9" xfId="15" applyFont="1" applyBorder="1" applyAlignment="1" applyProtection="1">
      <alignment horizontal="right"/>
    </xf>
    <xf numFmtId="0" fontId="13" fillId="0" borderId="9" xfId="15" applyFont="1" applyFill="1" applyBorder="1" applyAlignment="1" applyProtection="1">
      <alignment horizontal="justify"/>
    </xf>
    <xf numFmtId="166" fontId="1" fillId="0" borderId="9" xfId="15" applyNumberFormat="1" applyFont="1" applyFill="1" applyBorder="1" applyAlignment="1" applyProtection="1">
      <alignment horizontal="right"/>
    </xf>
    <xf numFmtId="0" fontId="31" fillId="0" borderId="0" xfId="15" applyFill="1"/>
    <xf numFmtId="0" fontId="13" fillId="0" borderId="9" xfId="15" applyNumberFormat="1" applyFont="1" applyBorder="1" applyAlignment="1" applyProtection="1">
      <alignment horizontal="left" vertical="top"/>
    </xf>
    <xf numFmtId="49" fontId="13" fillId="0" borderId="9" xfId="15" applyNumberFormat="1" applyFont="1" applyBorder="1" applyAlignment="1" applyProtection="1">
      <alignment horizontal="justify" vertical="top" wrapText="1"/>
    </xf>
    <xf numFmtId="1" fontId="1" fillId="0" borderId="12" xfId="15" applyNumberFormat="1" applyFont="1" applyFill="1" applyBorder="1" applyAlignment="1" applyProtection="1">
      <alignment horizontal="right"/>
    </xf>
    <xf numFmtId="0" fontId="13" fillId="0" borderId="9" xfId="15" applyFont="1" applyFill="1" applyBorder="1" applyAlignment="1" applyProtection="1">
      <alignment horizontal="justify" vertical="top"/>
    </xf>
    <xf numFmtId="0" fontId="1" fillId="0" borderId="9" xfId="15" applyNumberFormat="1" applyFont="1" applyFill="1" applyBorder="1" applyAlignment="1" applyProtection="1">
      <alignment horizontal="left" vertical="top"/>
    </xf>
    <xf numFmtId="0" fontId="13" fillId="0" borderId="9" xfId="15" applyFont="1" applyFill="1" applyBorder="1" applyAlignment="1">
      <alignment horizontal="left" vertical="top" wrapText="1"/>
    </xf>
    <xf numFmtId="0" fontId="13" fillId="0" borderId="10" xfId="15" applyFont="1" applyFill="1" applyBorder="1" applyAlignment="1">
      <alignment horizontal="left" vertical="top" wrapText="1"/>
    </xf>
    <xf numFmtId="0" fontId="13" fillId="0" borderId="10" xfId="15" applyFont="1" applyBorder="1" applyAlignment="1">
      <alignment horizontal="left" vertical="top" wrapText="1"/>
    </xf>
    <xf numFmtId="0" fontId="1" fillId="0" borderId="10" xfId="15" applyFont="1" applyBorder="1" applyAlignment="1">
      <alignment horizontal="right"/>
    </xf>
    <xf numFmtId="1" fontId="1" fillId="0" borderId="10" xfId="15" applyNumberFormat="1" applyFont="1" applyBorder="1" applyAlignment="1">
      <alignment horizontal="right"/>
    </xf>
    <xf numFmtId="166" fontId="1" fillId="0" borderId="10" xfId="15" applyNumberFormat="1" applyFont="1" applyBorder="1" applyAlignment="1">
      <alignment horizontal="right"/>
    </xf>
    <xf numFmtId="2" fontId="1" fillId="0" borderId="10" xfId="15" applyNumberFormat="1" applyFont="1" applyBorder="1" applyAlignment="1">
      <alignment horizontal="right"/>
    </xf>
    <xf numFmtId="0" fontId="13" fillId="0" borderId="9" xfId="15" applyFont="1" applyBorder="1" applyAlignment="1">
      <alignment horizontal="right" vertical="top"/>
    </xf>
    <xf numFmtId="0" fontId="1" fillId="0" borderId="13" xfId="15" applyFont="1" applyBorder="1" applyAlignment="1">
      <alignment horizontal="left" vertical="top" wrapText="1"/>
    </xf>
    <xf numFmtId="0" fontId="1" fillId="0" borderId="13" xfId="15" applyFont="1" applyBorder="1" applyAlignment="1">
      <alignment horizontal="right"/>
    </xf>
    <xf numFmtId="1" fontId="1" fillId="0" borderId="13" xfId="15" applyNumberFormat="1" applyFont="1" applyBorder="1" applyAlignment="1">
      <alignment horizontal="right"/>
    </xf>
    <xf numFmtId="0" fontId="13" fillId="0" borderId="9" xfId="15" applyFont="1" applyBorder="1" applyAlignment="1" applyProtection="1">
      <alignment horizontal="right" vertical="top"/>
    </xf>
    <xf numFmtId="1" fontId="13" fillId="0" borderId="11" xfId="15" applyNumberFormat="1" applyFont="1" applyFill="1" applyBorder="1" applyAlignment="1" applyProtection="1">
      <alignment horizontal="right"/>
    </xf>
    <xf numFmtId="0" fontId="43" fillId="5" borderId="14" xfId="15" applyFont="1" applyFill="1" applyBorder="1" applyAlignment="1" applyProtection="1">
      <alignment vertical="top"/>
    </xf>
    <xf numFmtId="0" fontId="44" fillId="0" borderId="9" xfId="15" applyFont="1" applyBorder="1" applyAlignment="1" applyProtection="1">
      <alignment vertical="top"/>
    </xf>
    <xf numFmtId="0" fontId="13" fillId="0" borderId="9" xfId="15" applyFont="1" applyBorder="1" applyAlignment="1">
      <alignment horizontal="left" vertical="top"/>
    </xf>
    <xf numFmtId="0" fontId="13" fillId="0" borderId="9" xfId="15" applyFont="1" applyBorder="1" applyAlignment="1">
      <alignment horizontal="justify" vertical="top" wrapText="1"/>
    </xf>
    <xf numFmtId="0" fontId="13" fillId="0" borderId="9" xfId="15" applyFont="1" applyBorder="1" applyAlignment="1">
      <alignment horizontal="right"/>
    </xf>
    <xf numFmtId="1" fontId="13" fillId="0" borderId="9" xfId="15" applyNumberFormat="1" applyFont="1" applyBorder="1" applyAlignment="1">
      <alignment horizontal="right"/>
    </xf>
    <xf numFmtId="49" fontId="13" fillId="0" borderId="9" xfId="15" applyNumberFormat="1" applyFont="1" applyBorder="1" applyAlignment="1">
      <alignment horizontal="left" vertical="top" wrapText="1"/>
    </xf>
    <xf numFmtId="0" fontId="1" fillId="0" borderId="9" xfId="15" applyFont="1" applyBorder="1" applyAlignment="1">
      <alignment horizontal="right"/>
    </xf>
    <xf numFmtId="1" fontId="1" fillId="0" borderId="9" xfId="15" applyNumberFormat="1" applyFont="1" applyBorder="1" applyAlignment="1">
      <alignment horizontal="right"/>
    </xf>
    <xf numFmtId="166" fontId="1" fillId="0" borderId="9" xfId="15" applyNumberFormat="1" applyFont="1" applyBorder="1" applyAlignment="1">
      <alignment horizontal="right"/>
    </xf>
    <xf numFmtId="0" fontId="1" fillId="0" borderId="9" xfId="15" applyFont="1" applyBorder="1" applyAlignment="1">
      <alignment horizontal="left" vertical="top"/>
    </xf>
    <xf numFmtId="166" fontId="13" fillId="0" borderId="13" xfId="15" applyNumberFormat="1" applyFont="1" applyBorder="1" applyAlignment="1">
      <alignment horizontal="right" wrapText="1"/>
    </xf>
    <xf numFmtId="166" fontId="1" fillId="0" borderId="13" xfId="15" applyNumberFormat="1" applyFont="1" applyBorder="1" applyAlignment="1">
      <alignment horizontal="right"/>
    </xf>
    <xf numFmtId="1" fontId="1" fillId="0" borderId="12" xfId="15" applyNumberFormat="1" applyFont="1" applyBorder="1" applyAlignment="1">
      <alignment horizontal="right"/>
    </xf>
    <xf numFmtId="0" fontId="13" fillId="0" borderId="9" xfId="15" applyFont="1" applyBorder="1" applyAlignment="1">
      <alignment horizontal="justify" vertical="top"/>
    </xf>
    <xf numFmtId="0" fontId="13" fillId="0" borderId="9" xfId="15" applyFont="1" applyBorder="1" applyAlignment="1">
      <alignment horizontal="justify" wrapText="1"/>
    </xf>
    <xf numFmtId="0" fontId="1" fillId="6" borderId="13" xfId="15" applyFont="1" applyFill="1" applyBorder="1" applyAlignment="1">
      <alignment horizontal="right"/>
    </xf>
    <xf numFmtId="0" fontId="1" fillId="6" borderId="10" xfId="15" applyFont="1" applyFill="1" applyBorder="1" applyAlignment="1">
      <alignment horizontal="right"/>
    </xf>
    <xf numFmtId="166" fontId="1" fillId="0" borderId="12" xfId="15" applyNumberFormat="1" applyFont="1" applyFill="1" applyBorder="1" applyAlignment="1" applyProtection="1">
      <alignment horizontal="right"/>
    </xf>
    <xf numFmtId="0" fontId="1" fillId="0" borderId="9" xfId="15" applyNumberFormat="1" applyFont="1" applyBorder="1" applyAlignment="1" applyProtection="1">
      <alignment horizontal="left" vertical="top"/>
    </xf>
    <xf numFmtId="0" fontId="13" fillId="0" borderId="9" xfId="15" applyFont="1" applyBorder="1" applyAlignment="1" applyProtection="1">
      <alignment horizontal="left" vertical="top" wrapText="1"/>
    </xf>
    <xf numFmtId="0" fontId="44" fillId="0" borderId="9" xfId="15" applyFont="1" applyBorder="1" applyAlignment="1" applyProtection="1">
      <alignment horizontal="justify" vertical="top"/>
    </xf>
    <xf numFmtId="0" fontId="13" fillId="0" borderId="9" xfId="15" applyFont="1" applyFill="1" applyBorder="1" applyAlignment="1" applyProtection="1">
      <alignment horizontal="justify" vertical="top" wrapText="1"/>
    </xf>
    <xf numFmtId="0" fontId="13" fillId="0" borderId="10" xfId="15" applyFont="1" applyFill="1" applyBorder="1" applyAlignment="1" applyProtection="1">
      <alignment horizontal="justify" vertical="top" wrapText="1"/>
    </xf>
    <xf numFmtId="0" fontId="13" fillId="0" borderId="12" xfId="15" applyFont="1" applyFill="1" applyBorder="1" applyAlignment="1" applyProtection="1">
      <alignment horizontal="justify"/>
    </xf>
    <xf numFmtId="0" fontId="1" fillId="0" borderId="12" xfId="15" applyFont="1" applyFill="1" applyBorder="1" applyAlignment="1" applyProtection="1">
      <alignment horizontal="right"/>
    </xf>
    <xf numFmtId="0" fontId="13" fillId="0" borderId="11" xfId="15" applyFont="1" applyBorder="1" applyAlignment="1">
      <alignment horizontal="left" vertical="top"/>
    </xf>
    <xf numFmtId="0" fontId="44" fillId="0" borderId="11" xfId="15" applyFont="1" applyBorder="1" applyAlignment="1">
      <alignment horizontal="justify" vertical="top"/>
    </xf>
    <xf numFmtId="0" fontId="13" fillId="0" borderId="11" xfId="15" applyNumberFormat="1" applyFont="1" applyFill="1" applyBorder="1" applyAlignment="1" applyProtection="1">
      <alignment horizontal="left" vertical="top"/>
    </xf>
    <xf numFmtId="0" fontId="13" fillId="0" borderId="11" xfId="15" applyFont="1" applyFill="1" applyBorder="1" applyAlignment="1" applyProtection="1">
      <alignment horizontal="justify"/>
    </xf>
    <xf numFmtId="0" fontId="43" fillId="5" borderId="14" xfId="15" applyFont="1" applyFill="1" applyBorder="1" applyAlignment="1" applyProtection="1">
      <alignment horizontal="left" vertical="top" wrapText="1"/>
    </xf>
    <xf numFmtId="0" fontId="43" fillId="5" borderId="14" xfId="15" applyFont="1" applyFill="1" applyBorder="1" applyAlignment="1">
      <alignment horizontal="left" vertical="top"/>
    </xf>
    <xf numFmtId="0" fontId="43" fillId="5" borderId="14" xfId="15" applyFont="1" applyFill="1" applyBorder="1" applyAlignment="1">
      <alignment horizontal="justify" vertical="top" wrapText="1"/>
    </xf>
    <xf numFmtId="0" fontId="13" fillId="5" borderId="14" xfId="15" applyFont="1" applyFill="1" applyBorder="1" applyAlignment="1">
      <alignment horizontal="right"/>
    </xf>
    <xf numFmtId="1" fontId="13" fillId="5" borderId="14" xfId="15" applyNumberFormat="1" applyFont="1" applyFill="1" applyBorder="1" applyAlignment="1">
      <alignment horizontal="right"/>
    </xf>
    <xf numFmtId="0" fontId="44" fillId="0" borderId="9" xfId="15" applyFont="1" applyBorder="1" applyAlignment="1">
      <alignment horizontal="left" vertical="top" wrapText="1"/>
    </xf>
    <xf numFmtId="0" fontId="44" fillId="0" borderId="9" xfId="15" applyFont="1" applyBorder="1" applyAlignment="1">
      <alignment vertical="top"/>
    </xf>
    <xf numFmtId="2" fontId="13" fillId="0" borderId="9" xfId="15" applyNumberFormat="1" applyFont="1" applyBorder="1" applyAlignment="1">
      <alignment horizontal="right"/>
    </xf>
    <xf numFmtId="0" fontId="13" fillId="0" borderId="13" xfId="15" applyFont="1" applyBorder="1" applyAlignment="1">
      <alignment horizontal="justify" vertical="top" wrapText="1"/>
    </xf>
    <xf numFmtId="1" fontId="13" fillId="0" borderId="13" xfId="15" applyNumberFormat="1" applyFont="1" applyBorder="1" applyAlignment="1">
      <alignment horizontal="right"/>
    </xf>
    <xf numFmtId="0" fontId="13" fillId="0" borderId="12" xfId="15" applyFont="1" applyBorder="1" applyAlignment="1">
      <alignment horizontal="justify" vertical="top" wrapText="1"/>
    </xf>
    <xf numFmtId="1" fontId="13" fillId="0" borderId="12" xfId="15" applyNumberFormat="1" applyFont="1" applyBorder="1" applyAlignment="1">
      <alignment horizontal="right"/>
    </xf>
    <xf numFmtId="0" fontId="13" fillId="0" borderId="10" xfId="15" applyFont="1" applyBorder="1" applyAlignment="1">
      <alignment horizontal="justify" vertical="top" wrapText="1"/>
    </xf>
    <xf numFmtId="1" fontId="13" fillId="0" borderId="10" xfId="15" applyNumberFormat="1" applyFont="1" applyBorder="1" applyAlignment="1">
      <alignment horizontal="right"/>
    </xf>
    <xf numFmtId="0" fontId="46" fillId="0" borderId="0" xfId="19" applyFont="1" applyAlignment="1">
      <alignment horizontal="right"/>
    </xf>
    <xf numFmtId="0" fontId="13" fillId="0" borderId="11" xfId="15" applyFont="1" applyBorder="1" applyAlignment="1">
      <alignment horizontal="right" vertical="top"/>
    </xf>
    <xf numFmtId="0" fontId="13" fillId="0" borderId="11" xfId="15" applyFont="1" applyBorder="1" applyAlignment="1">
      <alignment horizontal="justify" vertical="top" wrapText="1"/>
    </xf>
    <xf numFmtId="1" fontId="13" fillId="0" borderId="11" xfId="15" applyNumberFormat="1" applyFont="1" applyBorder="1" applyAlignment="1">
      <alignment horizontal="right"/>
    </xf>
    <xf numFmtId="2" fontId="13" fillId="0" borderId="11" xfId="15" applyNumberFormat="1" applyFont="1" applyBorder="1" applyAlignment="1">
      <alignment horizontal="right"/>
    </xf>
    <xf numFmtId="0" fontId="44" fillId="0" borderId="11" xfId="15" applyFont="1" applyBorder="1" applyAlignment="1">
      <alignment horizontal="left" vertical="top" wrapText="1"/>
    </xf>
    <xf numFmtId="0" fontId="44" fillId="0" borderId="11" xfId="15" applyFont="1" applyBorder="1" applyAlignment="1">
      <alignment vertical="top"/>
    </xf>
    <xf numFmtId="0" fontId="13" fillId="0" borderId="11" xfId="15" applyFont="1" applyBorder="1" applyAlignment="1">
      <alignment horizontal="right"/>
    </xf>
    <xf numFmtId="16" fontId="13" fillId="6" borderId="9" xfId="15" applyNumberFormat="1" applyFont="1" applyFill="1" applyBorder="1" applyAlignment="1">
      <alignment horizontal="left" vertical="top"/>
    </xf>
    <xf numFmtId="0" fontId="13" fillId="6" borderId="9" xfId="15" applyFont="1" applyFill="1" applyBorder="1" applyAlignment="1">
      <alignment horizontal="justify" vertical="top"/>
    </xf>
    <xf numFmtId="0" fontId="1" fillId="6" borderId="9" xfId="15" applyFont="1" applyFill="1" applyBorder="1" applyAlignment="1">
      <alignment horizontal="left"/>
    </xf>
    <xf numFmtId="4" fontId="1" fillId="6" borderId="9" xfId="15" applyNumberFormat="1" applyFont="1" applyFill="1" applyBorder="1" applyAlignment="1">
      <alignment horizontal="right"/>
    </xf>
    <xf numFmtId="0" fontId="1" fillId="6" borderId="9" xfId="15" applyFont="1" applyFill="1" applyBorder="1" applyAlignment="1">
      <alignment horizontal="left" vertical="top"/>
    </xf>
    <xf numFmtId="0" fontId="1" fillId="6" borderId="13" xfId="15" applyFont="1" applyFill="1" applyBorder="1" applyAlignment="1">
      <alignment horizontal="left" vertical="top" wrapText="1"/>
    </xf>
    <xf numFmtId="0" fontId="1" fillId="6" borderId="13" xfId="15" applyFont="1" applyFill="1" applyBorder="1" applyAlignment="1">
      <alignment horizontal="left"/>
    </xf>
    <xf numFmtId="4" fontId="1" fillId="6" borderId="13" xfId="15" applyNumberFormat="1" applyFont="1" applyFill="1" applyBorder="1" applyAlignment="1">
      <alignment horizontal="right"/>
    </xf>
    <xf numFmtId="167" fontId="13" fillId="6" borderId="9" xfId="15" applyNumberFormat="1" applyFont="1" applyFill="1" applyBorder="1" applyAlignment="1">
      <alignment vertical="top"/>
    </xf>
    <xf numFmtId="0" fontId="1" fillId="6" borderId="12" xfId="15" applyFont="1" applyFill="1" applyBorder="1" applyAlignment="1">
      <alignment horizontal="left"/>
    </xf>
    <xf numFmtId="4" fontId="1" fillId="6" borderId="12" xfId="15" applyNumberFormat="1" applyFont="1" applyFill="1" applyBorder="1" applyAlignment="1">
      <alignment horizontal="right"/>
    </xf>
    <xf numFmtId="0" fontId="13" fillId="6" borderId="9" xfId="15" applyFont="1" applyFill="1" applyBorder="1" applyAlignment="1">
      <alignment horizontal="left" vertical="top"/>
    </xf>
    <xf numFmtId="0" fontId="13" fillId="6" borderId="9" xfId="15" applyFont="1" applyFill="1" applyBorder="1" applyAlignment="1">
      <alignment horizontal="right" vertical="top" wrapText="1"/>
    </xf>
    <xf numFmtId="0" fontId="13" fillId="6" borderId="9" xfId="15" applyFont="1" applyFill="1" applyBorder="1" applyAlignment="1">
      <alignment horizontal="justify"/>
    </xf>
    <xf numFmtId="0" fontId="1" fillId="6" borderId="9" xfId="15" applyFont="1" applyFill="1" applyBorder="1" applyAlignment="1">
      <alignment horizontal="justify" vertical="top"/>
    </xf>
    <xf numFmtId="0" fontId="13" fillId="6" borderId="9" xfId="15" applyFont="1" applyFill="1" applyBorder="1" applyAlignment="1">
      <alignment horizontal="justify" vertical="top" wrapText="1"/>
    </xf>
    <xf numFmtId="0" fontId="13" fillId="6" borderId="9" xfId="15" applyFont="1" applyFill="1" applyBorder="1" applyAlignment="1">
      <alignment vertical="top"/>
    </xf>
    <xf numFmtId="49" fontId="13" fillId="0" borderId="9" xfId="15" applyNumberFormat="1" applyFont="1" applyBorder="1" applyAlignment="1">
      <alignment vertical="top"/>
    </xf>
    <xf numFmtId="0" fontId="13" fillId="0" borderId="12" xfId="15" applyFont="1" applyBorder="1" applyAlignment="1">
      <alignment horizontal="right"/>
    </xf>
    <xf numFmtId="166" fontId="43" fillId="5" borderId="14" xfId="15" applyNumberFormat="1" applyFont="1" applyFill="1" applyBorder="1" applyAlignment="1">
      <alignment horizontal="right" vertical="top" wrapText="1"/>
    </xf>
    <xf numFmtId="0" fontId="43" fillId="5" borderId="14" xfId="15" applyFont="1" applyFill="1" applyBorder="1" applyAlignment="1" applyProtection="1">
      <alignment horizontal="left" vertical="top"/>
    </xf>
    <xf numFmtId="0" fontId="13" fillId="0" borderId="9" xfId="15" applyFont="1" applyFill="1" applyBorder="1" applyAlignment="1">
      <alignment horizontal="right"/>
    </xf>
    <xf numFmtId="0" fontId="13" fillId="0" borderId="10" xfId="15" applyFont="1" applyFill="1" applyBorder="1" applyAlignment="1">
      <alignment horizontal="right"/>
    </xf>
    <xf numFmtId="4" fontId="1" fillId="0" borderId="10" xfId="15" applyNumberFormat="1" applyFont="1" applyBorder="1" applyAlignment="1">
      <alignment horizontal="right"/>
    </xf>
    <xf numFmtId="0" fontId="1" fillId="0" borderId="12" xfId="15" applyFont="1" applyBorder="1" applyAlignment="1">
      <alignment horizontal="left" vertical="top"/>
    </xf>
    <xf numFmtId="4" fontId="1" fillId="0" borderId="9" xfId="15" applyNumberFormat="1" applyFont="1" applyBorder="1" applyAlignment="1">
      <alignment horizontal="right"/>
    </xf>
    <xf numFmtId="0" fontId="1" fillId="0" borderId="12" xfId="15" applyFont="1" applyBorder="1" applyAlignment="1">
      <alignment horizontal="left" vertical="top" wrapText="1"/>
    </xf>
    <xf numFmtId="4" fontId="13" fillId="0" borderId="9" xfId="15" applyNumberFormat="1" applyFont="1" applyBorder="1" applyAlignment="1">
      <alignment horizontal="right"/>
    </xf>
    <xf numFmtId="0" fontId="49" fillId="0" borderId="9" xfId="15" applyFont="1" applyBorder="1" applyAlignment="1" applyProtection="1">
      <alignment horizontal="justify" vertical="top" wrapText="1"/>
    </xf>
    <xf numFmtId="0" fontId="13" fillId="0" borderId="10" xfId="15" applyNumberFormat="1" applyFont="1" applyFill="1" applyBorder="1" applyAlignment="1" applyProtection="1">
      <alignment horizontal="left" vertical="top"/>
    </xf>
    <xf numFmtId="0" fontId="13" fillId="0" borderId="10" xfId="15" applyFont="1" applyBorder="1" applyAlignment="1" applyProtection="1">
      <alignment horizontal="justify" vertical="top" wrapText="1"/>
    </xf>
    <xf numFmtId="0" fontId="13" fillId="0" borderId="10" xfId="15" applyFont="1" applyBorder="1" applyAlignment="1" applyProtection="1">
      <alignment horizontal="right"/>
    </xf>
    <xf numFmtId="0" fontId="13" fillId="5" borderId="14" xfId="15" applyNumberFormat="1" applyFont="1" applyFill="1" applyBorder="1" applyAlignment="1" applyProtection="1">
      <alignment horizontal="left" vertical="top" wrapText="1"/>
    </xf>
    <xf numFmtId="0" fontId="43" fillId="5" borderId="14" xfId="15" applyFont="1" applyFill="1" applyBorder="1" applyAlignment="1" applyProtection="1">
      <alignment horizontal="justify" vertical="top"/>
    </xf>
    <xf numFmtId="0" fontId="13" fillId="5" borderId="14" xfId="15" applyFont="1" applyFill="1" applyBorder="1" applyAlignment="1" applyProtection="1">
      <alignment horizontal="right" wrapText="1"/>
    </xf>
    <xf numFmtId="0" fontId="13" fillId="0" borderId="11" xfId="15" applyNumberFormat="1" applyFont="1" applyBorder="1" applyAlignment="1" applyProtection="1">
      <alignment horizontal="left" vertical="top" wrapText="1"/>
    </xf>
    <xf numFmtId="0" fontId="43" fillId="0" borderId="11" xfId="15" applyFont="1" applyBorder="1" applyAlignment="1" applyProtection="1">
      <alignment horizontal="left" vertical="top" wrapText="1"/>
    </xf>
    <xf numFmtId="0" fontId="13" fillId="0" borderId="11" xfId="15" applyFont="1" applyFill="1" applyBorder="1" applyAlignment="1" applyProtection="1">
      <alignment horizontal="right" wrapText="1"/>
    </xf>
    <xf numFmtId="1" fontId="13" fillId="0" borderId="0" xfId="15" applyNumberFormat="1" applyFont="1" applyFill="1" applyBorder="1" applyAlignment="1" applyProtection="1">
      <alignment horizontal="right"/>
    </xf>
    <xf numFmtId="0" fontId="13" fillId="0" borderId="11" xfId="15" applyNumberFormat="1" applyFont="1" applyBorder="1" applyAlignment="1" applyProtection="1">
      <alignment horizontal="right" wrapText="1"/>
    </xf>
    <xf numFmtId="0" fontId="13" fillId="0" borderId="0" xfId="15" applyNumberFormat="1" applyFont="1" applyBorder="1" applyAlignment="1" applyProtection="1">
      <alignment horizontal="right" wrapText="1"/>
    </xf>
    <xf numFmtId="0" fontId="43" fillId="0" borderId="11" xfId="15" applyFont="1" applyBorder="1" applyAlignment="1" applyProtection="1">
      <alignment vertical="top" wrapText="1"/>
    </xf>
    <xf numFmtId="0" fontId="13" fillId="0" borderId="15" xfId="15" applyNumberFormat="1" applyFont="1" applyFill="1" applyBorder="1" applyAlignment="1" applyProtection="1">
      <alignment horizontal="left" vertical="top"/>
    </xf>
    <xf numFmtId="0" fontId="13" fillId="0" borderId="15" xfId="15" applyFont="1" applyBorder="1" applyAlignment="1" applyProtection="1">
      <alignment horizontal="justify" vertical="top" wrapText="1"/>
    </xf>
    <xf numFmtId="0" fontId="13" fillId="0" borderId="15" xfId="15" applyFont="1" applyBorder="1" applyAlignment="1" applyProtection="1">
      <alignment horizontal="right"/>
    </xf>
    <xf numFmtId="1" fontId="13" fillId="0" borderId="15" xfId="15" applyNumberFormat="1" applyFont="1" applyFill="1" applyBorder="1" applyAlignment="1" applyProtection="1">
      <alignment horizontal="right"/>
    </xf>
    <xf numFmtId="0" fontId="13" fillId="0" borderId="9" xfId="15" applyFont="1" applyBorder="1" applyAlignment="1" applyProtection="1">
      <alignment vertical="top"/>
    </xf>
    <xf numFmtId="49" fontId="40" fillId="0" borderId="0" xfId="15" applyNumberFormat="1" applyFont="1" applyAlignment="1">
      <alignment horizontal="left" vertical="center"/>
    </xf>
    <xf numFmtId="0" fontId="40" fillId="0" borderId="0" xfId="15" applyFont="1" applyAlignment="1">
      <alignment vertical="center" wrapText="1"/>
    </xf>
    <xf numFmtId="0" fontId="40" fillId="0" borderId="0" xfId="15" applyFont="1" applyAlignment="1">
      <alignment horizontal="center" vertical="center"/>
    </xf>
    <xf numFmtId="49" fontId="51" fillId="0" borderId="0" xfId="20" applyNumberFormat="1" applyFont="1" applyAlignment="1" applyProtection="1">
      <alignment horizontal="center" vertical="top"/>
      <protection locked="0"/>
    </xf>
    <xf numFmtId="4" fontId="51" fillId="0" borderId="0" xfId="20" applyNumberFormat="1" applyFont="1" applyAlignment="1" applyProtection="1">
      <alignment vertical="top"/>
      <protection locked="0"/>
    </xf>
    <xf numFmtId="4" fontId="51" fillId="0" borderId="0" xfId="20" applyNumberFormat="1" applyFont="1" applyAlignment="1" applyProtection="1">
      <alignment horizontal="left"/>
      <protection locked="0"/>
    </xf>
    <xf numFmtId="49" fontId="51" fillId="0" borderId="0" xfId="20" applyNumberFormat="1" applyFont="1" applyAlignment="1" applyProtection="1">
      <alignment horizontal="right"/>
      <protection locked="0"/>
    </xf>
    <xf numFmtId="4" fontId="52" fillId="0" borderId="0" xfId="20" applyNumberFormat="1" applyFont="1" applyAlignment="1" applyProtection="1">
      <protection locked="0"/>
    </xf>
    <xf numFmtId="0" fontId="51" fillId="0" borderId="0" xfId="20" applyNumberFormat="1" applyFont="1" applyAlignment="1" applyProtection="1">
      <alignment vertical="top"/>
      <protection locked="0"/>
    </xf>
    <xf numFmtId="4" fontId="53" fillId="0" borderId="0" xfId="20" applyNumberFormat="1" applyFont="1" applyAlignment="1" applyProtection="1">
      <alignment vertical="top" wrapText="1"/>
      <protection locked="0"/>
    </xf>
    <xf numFmtId="4" fontId="52" fillId="0" borderId="0" xfId="20" applyNumberFormat="1" applyFont="1" applyAlignment="1" applyProtection="1">
      <alignment horizontal="right" vertical="top"/>
      <protection locked="0"/>
    </xf>
    <xf numFmtId="4" fontId="52" fillId="0" borderId="0" xfId="20" applyNumberFormat="1" applyFont="1" applyAlignment="1" applyProtection="1">
      <alignment vertical="top"/>
      <protection locked="0"/>
    </xf>
    <xf numFmtId="4" fontId="54" fillId="0" borderId="0" xfId="20" applyNumberFormat="1" applyFont="1" applyAlignment="1" applyProtection="1">
      <alignment vertical="top" wrapText="1"/>
      <protection locked="0"/>
    </xf>
    <xf numFmtId="4" fontId="54" fillId="0" borderId="0" xfId="20" applyNumberFormat="1" applyFont="1" applyAlignment="1" applyProtection="1">
      <alignment horizontal="left"/>
      <protection locked="0"/>
    </xf>
    <xf numFmtId="4" fontId="54" fillId="0" borderId="0" xfId="20" applyNumberFormat="1" applyFont="1" applyAlignment="1" applyProtection="1">
      <alignment horizontal="left" vertical="top" wrapText="1"/>
      <protection locked="0"/>
    </xf>
    <xf numFmtId="4" fontId="54" fillId="0" borderId="0" xfId="20" applyNumberFormat="1" applyFont="1" applyAlignment="1" applyProtection="1">
      <alignment vertical="top"/>
      <protection locked="0"/>
    </xf>
    <xf numFmtId="0" fontId="51" fillId="0" borderId="0" xfId="21" applyFont="1" applyAlignment="1">
      <alignment horizontal="left" vertical="top" wrapText="1"/>
    </xf>
    <xf numFmtId="4" fontId="52" fillId="0" borderId="0" xfId="20" applyNumberFormat="1" applyFont="1" applyProtection="1">
      <protection locked="0"/>
    </xf>
    <xf numFmtId="4" fontId="51" fillId="0" borderId="0" xfId="20" applyNumberFormat="1" applyFont="1" applyAlignment="1" applyProtection="1">
      <alignment vertical="top" wrapText="1"/>
      <protection locked="0"/>
    </xf>
    <xf numFmtId="49" fontId="52" fillId="0" borderId="0" xfId="20" applyNumberFormat="1" applyFont="1" applyAlignment="1" applyProtection="1">
      <alignment horizontal="center" vertical="top"/>
      <protection locked="0"/>
    </xf>
    <xf numFmtId="4" fontId="52" fillId="0" borderId="0" xfId="20" applyNumberFormat="1" applyFont="1" applyAlignment="1" applyProtection="1">
      <alignment horizontal="left"/>
      <protection locked="0"/>
    </xf>
    <xf numFmtId="49" fontId="52" fillId="0" borderId="0" xfId="20" applyNumberFormat="1" applyFont="1" applyAlignment="1" applyProtection="1">
      <alignment horizontal="right"/>
      <protection locked="0"/>
    </xf>
    <xf numFmtId="49" fontId="55" fillId="0" borderId="0" xfId="20" applyNumberFormat="1" applyFont="1" applyAlignment="1" applyProtection="1">
      <alignment horizontal="center" vertical="top"/>
      <protection locked="0"/>
    </xf>
    <xf numFmtId="4" fontId="55" fillId="0" borderId="0" xfId="20" applyNumberFormat="1" applyFont="1" applyAlignment="1" applyProtection="1">
      <alignment vertical="top" wrapText="1"/>
      <protection locked="0"/>
    </xf>
    <xf numFmtId="4" fontId="55" fillId="0" borderId="0" xfId="20" applyNumberFormat="1" applyFont="1" applyAlignment="1" applyProtection="1">
      <alignment horizontal="right"/>
      <protection locked="0"/>
    </xf>
    <xf numFmtId="49" fontId="55" fillId="0" borderId="0" xfId="20" applyNumberFormat="1" applyFont="1" applyAlignment="1" applyProtection="1">
      <alignment horizontal="right"/>
      <protection locked="0"/>
    </xf>
    <xf numFmtId="4" fontId="55" fillId="0" borderId="0" xfId="20" applyNumberFormat="1" applyFont="1" applyProtection="1">
      <protection locked="0"/>
    </xf>
    <xf numFmtId="4" fontId="55" fillId="0" borderId="0" xfId="20" applyNumberFormat="1" applyFont="1" applyAlignment="1" applyProtection="1">
      <alignment horizontal="center"/>
      <protection locked="0"/>
    </xf>
    <xf numFmtId="49" fontId="55" fillId="0" borderId="0" xfId="20" applyNumberFormat="1" applyFont="1" applyAlignment="1" applyProtection="1">
      <alignment horizontal="center"/>
      <protection locked="0"/>
    </xf>
    <xf numFmtId="4" fontId="56" fillId="0" borderId="0" xfId="20" applyNumberFormat="1" applyFont="1" applyAlignment="1" applyProtection="1">
      <alignment vertical="top" wrapText="1"/>
      <protection locked="0"/>
    </xf>
    <xf numFmtId="4" fontId="52" fillId="0" borderId="0" xfId="20" applyNumberFormat="1" applyFont="1" applyAlignment="1" applyProtection="1">
      <alignment vertical="top" wrapText="1"/>
      <protection locked="0"/>
    </xf>
    <xf numFmtId="4" fontId="57" fillId="0" borderId="0" xfId="20" applyNumberFormat="1" applyFont="1" applyAlignment="1" applyProtection="1">
      <alignment vertical="top" wrapText="1"/>
      <protection locked="0"/>
    </xf>
    <xf numFmtId="4" fontId="58" fillId="0" borderId="0" xfId="20" applyNumberFormat="1" applyFont="1" applyAlignment="1" applyProtection="1">
      <alignment vertical="top" wrapText="1"/>
      <protection locked="0"/>
    </xf>
    <xf numFmtId="0" fontId="52" fillId="0" borderId="0" xfId="20" applyNumberFormat="1" applyFont="1" applyBorder="1" applyAlignment="1">
      <alignment horizontal="right"/>
    </xf>
    <xf numFmtId="4" fontId="52" fillId="0" borderId="0" xfId="20" applyNumberFormat="1" applyFont="1" applyAlignment="1" applyProtection="1">
      <alignment horizontal="right"/>
      <protection locked="0"/>
    </xf>
    <xf numFmtId="0" fontId="59" fillId="0" borderId="0" xfId="0" applyFont="1" applyAlignment="1" applyProtection="1">
      <alignment horizontal="center" vertical="top"/>
    </xf>
    <xf numFmtId="0" fontId="51" fillId="0" borderId="0" xfId="0" applyFont="1" applyAlignment="1" applyProtection="1"/>
    <xf numFmtId="0" fontId="51" fillId="0" borderId="0" xfId="0" applyFont="1" applyAlignment="1">
      <alignment horizontal="center" vertical="center"/>
    </xf>
    <xf numFmtId="0" fontId="60" fillId="0" borderId="0" xfId="0" applyFont="1" applyAlignment="1">
      <alignment vertical="center" wrapText="1"/>
    </xf>
    <xf numFmtId="3" fontId="51" fillId="0" borderId="0" xfId="0" applyNumberFormat="1" applyFont="1" applyAlignment="1">
      <alignment horizontal="center" vertical="center"/>
    </xf>
    <xf numFmtId="4" fontId="51" fillId="0" borderId="0" xfId="0" applyNumberFormat="1" applyFont="1" applyAlignment="1">
      <alignment vertical="center"/>
    </xf>
    <xf numFmtId="0" fontId="51" fillId="0" borderId="0" xfId="0" applyFont="1" applyAlignment="1">
      <alignment vertical="center"/>
    </xf>
    <xf numFmtId="0" fontId="51" fillId="0" borderId="0" xfId="0" applyFont="1"/>
    <xf numFmtId="0" fontId="51" fillId="0" borderId="0" xfId="0" applyFont="1" applyAlignment="1" applyProtection="1">
      <alignment horizontal="center" vertical="center"/>
    </xf>
    <xf numFmtId="0" fontId="61" fillId="0" borderId="0" xfId="0" applyFont="1" applyAlignment="1" applyProtection="1">
      <alignment vertical="center" wrapText="1"/>
    </xf>
    <xf numFmtId="3" fontId="51" fillId="0" borderId="0" xfId="0" applyNumberFormat="1" applyFont="1" applyAlignment="1" applyProtection="1">
      <alignment horizontal="center" vertical="center"/>
    </xf>
    <xf numFmtId="4" fontId="51" fillId="0" borderId="0" xfId="0" applyNumberFormat="1" applyFont="1" applyAlignment="1" applyProtection="1">
      <alignment vertical="center"/>
    </xf>
    <xf numFmtId="0" fontId="51" fillId="0" borderId="0" xfId="0" applyFont="1" applyAlignment="1" applyProtection="1">
      <alignment vertical="center"/>
    </xf>
    <xf numFmtId="49" fontId="51" fillId="0" borderId="0" xfId="0" applyNumberFormat="1" applyFont="1" applyBorder="1" applyAlignment="1" applyProtection="1">
      <alignment horizontal="right" vertical="top" indent="1"/>
    </xf>
    <xf numFmtId="0" fontId="51" fillId="0" borderId="0" xfId="0" applyFont="1" applyFill="1" applyAlignment="1" applyProtection="1">
      <alignment wrapText="1"/>
    </xf>
    <xf numFmtId="0" fontId="51" fillId="0" borderId="0" xfId="0" applyFont="1" applyAlignment="1" applyProtection="1">
      <alignment wrapText="1"/>
    </xf>
    <xf numFmtId="0" fontId="59" fillId="0" borderId="0" xfId="22" applyFont="1" applyAlignment="1">
      <alignment horizontal="center"/>
    </xf>
    <xf numFmtId="0" fontId="59" fillId="0" borderId="0" xfId="22" applyFont="1" applyAlignment="1">
      <alignment horizontal="left" indent="1"/>
    </xf>
    <xf numFmtId="0" fontId="51" fillId="0" borderId="0" xfId="22" applyFont="1" applyFill="1" applyBorder="1" applyAlignment="1">
      <alignment horizontal="center"/>
    </xf>
    <xf numFmtId="4" fontId="51" fillId="0" borderId="0" xfId="22" applyNumberFormat="1" applyFont="1" applyFill="1" applyBorder="1" applyAlignment="1" applyProtection="1">
      <alignment horizontal="center" vertical="center" wrapText="1"/>
    </xf>
    <xf numFmtId="4" fontId="51" fillId="0" borderId="0" xfId="22" applyNumberFormat="1" applyFont="1" applyFill="1"/>
    <xf numFmtId="4" fontId="51" fillId="0" borderId="0" xfId="22" applyNumberFormat="1" applyFont="1"/>
    <xf numFmtId="0" fontId="51" fillId="0" borderId="0" xfId="22" applyNumberFormat="1" applyFont="1" applyFill="1" applyBorder="1" applyAlignment="1" applyProtection="1">
      <alignment horizontal="left" vertical="top" wrapText="1"/>
    </xf>
    <xf numFmtId="49" fontId="51" fillId="0" borderId="0" xfId="22" applyNumberFormat="1" applyFont="1" applyAlignment="1">
      <alignment horizontal="left" vertical="top" wrapText="1"/>
    </xf>
    <xf numFmtId="0" fontId="51" fillId="0" borderId="0" xfId="22" applyNumberFormat="1" applyFont="1" applyFill="1" applyBorder="1" applyAlignment="1" applyProtection="1">
      <alignment horizontal="center" wrapText="1"/>
    </xf>
    <xf numFmtId="0" fontId="59" fillId="7" borderId="5" xfId="0" applyFont="1" applyFill="1" applyBorder="1" applyAlignment="1">
      <alignment horizontal="center" vertical="justify"/>
    </xf>
    <xf numFmtId="0" fontId="59" fillId="7" borderId="16" xfId="0" applyFont="1" applyFill="1" applyBorder="1" applyAlignment="1">
      <alignment horizontal="center" vertical="center" wrapText="1"/>
    </xf>
    <xf numFmtId="0" fontId="59" fillId="7" borderId="16" xfId="0" applyFont="1" applyFill="1" applyBorder="1" applyAlignment="1">
      <alignment horizontal="center" vertical="center"/>
    </xf>
    <xf numFmtId="4" fontId="59" fillId="7" borderId="16" xfId="0" applyNumberFormat="1" applyFont="1" applyFill="1" applyBorder="1" applyAlignment="1">
      <alignment horizontal="center" vertical="center"/>
    </xf>
    <xf numFmtId="4" fontId="59" fillId="7" borderId="5" xfId="0" applyNumberFormat="1" applyFont="1" applyFill="1" applyBorder="1" applyAlignment="1">
      <alignment horizontal="right" vertical="center"/>
    </xf>
    <xf numFmtId="0" fontId="51" fillId="0" borderId="0" xfId="22" applyFont="1"/>
    <xf numFmtId="0" fontId="51" fillId="0" borderId="0" xfId="22" applyFont="1" applyAlignment="1">
      <alignment horizontal="center"/>
    </xf>
    <xf numFmtId="1" fontId="51" fillId="0" borderId="0" xfId="22" applyNumberFormat="1" applyFont="1" applyAlignment="1">
      <alignment horizontal="center" vertical="center"/>
    </xf>
    <xf numFmtId="4" fontId="51" fillId="0" borderId="0" xfId="22" applyNumberFormat="1" applyFont="1" applyAlignment="1">
      <alignment horizontal="right"/>
    </xf>
    <xf numFmtId="0" fontId="51" fillId="0" borderId="0" xfId="22" applyFont="1" applyAlignment="1">
      <alignment horizontal="center" vertical="top"/>
    </xf>
    <xf numFmtId="0" fontId="51" fillId="0" borderId="0" xfId="0" applyFont="1" applyAlignment="1">
      <alignment horizontal="justify" vertical="top" wrapText="1"/>
    </xf>
    <xf numFmtId="0" fontId="51" fillId="0" borderId="0" xfId="22" applyFont="1" applyAlignment="1">
      <alignment horizontal="right"/>
    </xf>
    <xf numFmtId="0" fontId="51" fillId="0" borderId="0" xfId="0" applyFont="1" applyFill="1"/>
    <xf numFmtId="4" fontId="51" fillId="0" borderId="0" xfId="22" applyNumberFormat="1" applyFont="1" applyBorder="1" applyAlignment="1">
      <alignment horizontal="right"/>
    </xf>
    <xf numFmtId="0" fontId="62" fillId="0" borderId="0" xfId="0" applyFont="1" applyAlignment="1">
      <alignment horizontal="justify" vertical="top" wrapText="1"/>
    </xf>
    <xf numFmtId="3" fontId="51" fillId="0" borderId="0" xfId="22" applyNumberFormat="1" applyFont="1" applyAlignment="1">
      <alignment horizontal="center" vertical="center"/>
    </xf>
    <xf numFmtId="0" fontId="51" fillId="0" borderId="0" xfId="22" applyFont="1" applyBorder="1" applyAlignment="1">
      <alignment horizontal="center" vertical="top"/>
    </xf>
    <xf numFmtId="0" fontId="51" fillId="0" borderId="0" xfId="22" applyFont="1" applyBorder="1" applyAlignment="1">
      <alignment horizontal="justify" vertical="top" wrapText="1"/>
    </xf>
    <xf numFmtId="0" fontId="51" fillId="0" borderId="0" xfId="22" applyFont="1" applyBorder="1" applyAlignment="1">
      <alignment horizontal="right"/>
    </xf>
    <xf numFmtId="0" fontId="51" fillId="0" borderId="0" xfId="22" applyFont="1" applyBorder="1" applyAlignment="1">
      <alignment horizontal="center" vertical="center"/>
    </xf>
    <xf numFmtId="16" fontId="51" fillId="0" borderId="0" xfId="22" applyNumberFormat="1" applyFont="1" applyBorder="1" applyAlignment="1">
      <alignment horizontal="center" vertical="top"/>
    </xf>
    <xf numFmtId="0" fontId="62" fillId="0" borderId="0" xfId="0" applyFont="1" applyAlignment="1">
      <alignment horizontal="left" vertical="top" wrapText="1" indent="1"/>
    </xf>
    <xf numFmtId="0" fontId="51" fillId="0" borderId="0" xfId="22" applyFont="1" applyAlignment="1">
      <alignment horizontal="center" vertical="center"/>
    </xf>
    <xf numFmtId="0" fontId="51" fillId="0" borderId="0" xfId="22" applyFont="1" applyAlignment="1">
      <alignment horizontal="justify" vertical="top" wrapText="1"/>
    </xf>
    <xf numFmtId="0" fontId="51" fillId="0" borderId="0" xfId="22" applyFont="1" applyBorder="1" applyAlignment="1">
      <alignment horizontal="right" vertical="center"/>
    </xf>
    <xf numFmtId="3" fontId="51" fillId="0" borderId="0" xfId="22" applyNumberFormat="1" applyFont="1" applyBorder="1" applyAlignment="1">
      <alignment horizontal="center" vertical="center"/>
    </xf>
    <xf numFmtId="4" fontId="51" fillId="0" borderId="0" xfId="22" applyNumberFormat="1" applyFont="1" applyBorder="1" applyAlignment="1">
      <alignment vertical="center"/>
    </xf>
    <xf numFmtId="0" fontId="63" fillId="0" borderId="0" xfId="0" applyFont="1" applyAlignment="1">
      <alignment horizontal="left" vertical="top" wrapText="1"/>
    </xf>
    <xf numFmtId="0" fontId="51" fillId="0" borderId="0" xfId="0" applyFont="1" applyAlignment="1">
      <alignment horizontal="center" vertical="top"/>
    </xf>
    <xf numFmtId="0" fontId="51" fillId="0" borderId="0" xfId="22" applyFont="1" applyAlignment="1">
      <alignment horizontal="justify" vertical="top"/>
    </xf>
    <xf numFmtId="0" fontId="51" fillId="0" borderId="0" xfId="0" applyFont="1" applyBorder="1"/>
    <xf numFmtId="0" fontId="51" fillId="0" borderId="0" xfId="0" applyFont="1" applyBorder="1" applyAlignment="1">
      <alignment horizontal="center" vertical="center"/>
    </xf>
    <xf numFmtId="0" fontId="51" fillId="0" borderId="0" xfId="22" applyFont="1" applyAlignment="1">
      <alignment horizontal="left" vertical="top" wrapText="1" indent="13"/>
    </xf>
    <xf numFmtId="4" fontId="51" fillId="0" borderId="0" xfId="22" applyNumberFormat="1" applyFont="1" applyBorder="1"/>
    <xf numFmtId="0" fontId="64" fillId="0" borderId="0" xfId="22" applyFont="1" applyAlignment="1">
      <alignment horizontal="justify" vertical="top" wrapText="1"/>
    </xf>
    <xf numFmtId="0" fontId="51" fillId="0" borderId="0" xfId="22" applyFont="1" applyBorder="1" applyAlignment="1"/>
    <xf numFmtId="0" fontId="51" fillId="0" borderId="0" xfId="0" applyFont="1" applyAlignment="1">
      <alignment horizontal="left" vertical="top" wrapText="1"/>
    </xf>
    <xf numFmtId="0" fontId="62" fillId="0" borderId="0" xfId="22" applyFont="1" applyFill="1" applyAlignment="1" applyProtection="1">
      <alignment horizontal="center"/>
    </xf>
    <xf numFmtId="0" fontId="62" fillId="0" borderId="0" xfId="22" applyFont="1" applyFill="1" applyAlignment="1" applyProtection="1">
      <alignment horizontal="center" vertical="center"/>
    </xf>
    <xf numFmtId="4" fontId="62" fillId="0" borderId="0" xfId="22" applyNumberFormat="1" applyFont="1" applyFill="1" applyAlignment="1" applyProtection="1"/>
    <xf numFmtId="4" fontId="62" fillId="0" borderId="0" xfId="22" applyNumberFormat="1" applyFont="1" applyFill="1" applyAlignment="1" applyProtection="1">
      <alignment horizontal="right"/>
    </xf>
    <xf numFmtId="16" fontId="51" fillId="0" borderId="0" xfId="22" applyNumberFormat="1" applyFont="1" applyAlignment="1">
      <alignment horizontal="center" vertical="top"/>
    </xf>
    <xf numFmtId="0" fontId="51" fillId="0" borderId="0" xfId="0" applyFont="1" applyAlignment="1">
      <alignment horizontal="center"/>
    </xf>
    <xf numFmtId="168" fontId="62" fillId="0" borderId="0" xfId="22" applyNumberFormat="1" applyFont="1" applyFill="1" applyAlignment="1" applyProtection="1">
      <alignment horizontal="center" vertical="top"/>
    </xf>
    <xf numFmtId="0" fontId="62" fillId="0" borderId="0" xfId="22" applyFont="1" applyFill="1" applyAlignment="1" applyProtection="1">
      <alignment horizontal="justify" vertical="top"/>
    </xf>
    <xf numFmtId="0" fontId="62" fillId="0" borderId="0" xfId="0" applyFont="1" applyAlignment="1">
      <alignment horizontal="center"/>
    </xf>
    <xf numFmtId="0" fontId="62" fillId="0" borderId="0" xfId="0" applyFont="1" applyAlignment="1">
      <alignment horizontal="center" vertical="center"/>
    </xf>
    <xf numFmtId="0" fontId="62" fillId="0" borderId="0" xfId="0" applyFont="1"/>
    <xf numFmtId="0" fontId="62" fillId="0" borderId="0" xfId="22" applyFont="1" applyFill="1" applyAlignment="1" applyProtection="1">
      <alignment horizontal="center" vertical="top"/>
    </xf>
    <xf numFmtId="0" fontId="51" fillId="0" borderId="0" xfId="22" applyFont="1" applyBorder="1" applyAlignment="1">
      <alignment horizontal="center"/>
    </xf>
    <xf numFmtId="4" fontId="51" fillId="0" borderId="0" xfId="0" applyNumberFormat="1" applyFont="1" applyAlignment="1"/>
    <xf numFmtId="0" fontId="51" fillId="0" borderId="0" xfId="0" applyNumberFormat="1" applyFont="1" applyAlignment="1">
      <alignment horizontal="center" vertical="top"/>
    </xf>
    <xf numFmtId="4" fontId="51" fillId="0" borderId="0" xfId="0" applyNumberFormat="1" applyFont="1"/>
    <xf numFmtId="0" fontId="51" fillId="0" borderId="0" xfId="0" applyFont="1" applyBorder="1" applyAlignment="1">
      <alignment horizontal="center"/>
    </xf>
    <xf numFmtId="4" fontId="51" fillId="0" borderId="0" xfId="0" applyNumberFormat="1" applyFont="1" applyBorder="1" applyAlignment="1"/>
    <xf numFmtId="16" fontId="51" fillId="0" borderId="0" xfId="0" applyNumberFormat="1" applyFont="1" applyAlignment="1">
      <alignment horizontal="center" vertical="top"/>
    </xf>
    <xf numFmtId="0" fontId="51" fillId="0" borderId="0" xfId="0" applyFont="1" applyAlignment="1">
      <alignment horizontal="justify"/>
    </xf>
    <xf numFmtId="3" fontId="51" fillId="0" borderId="0" xfId="0" applyNumberFormat="1" applyFont="1" applyBorder="1" applyAlignment="1">
      <alignment horizontal="center" vertical="center"/>
    </xf>
    <xf numFmtId="0" fontId="51" fillId="0" borderId="0" xfId="0" applyFont="1" applyAlignment="1">
      <alignment horizontal="justify" vertical="top"/>
    </xf>
    <xf numFmtId="0" fontId="59" fillId="8" borderId="17" xfId="22" applyFont="1" applyFill="1" applyBorder="1" applyAlignment="1">
      <alignment horizontal="center" vertical="center"/>
    </xf>
    <xf numFmtId="0" fontId="59" fillId="8" borderId="18" xfId="22" applyFont="1" applyFill="1" applyBorder="1" applyAlignment="1">
      <alignment horizontal="left" vertical="center" wrapText="1" indent="1"/>
    </xf>
    <xf numFmtId="4" fontId="59" fillId="8" borderId="20" xfId="22" applyNumberFormat="1" applyFont="1" applyFill="1" applyBorder="1" applyAlignment="1">
      <alignment horizontal="right" vertical="center"/>
    </xf>
    <xf numFmtId="0" fontId="59" fillId="0" borderId="0" xfId="0" applyFont="1" applyAlignment="1">
      <alignment horizontal="center" vertical="top"/>
    </xf>
    <xf numFmtId="0" fontId="59" fillId="0" borderId="0" xfId="0" applyFont="1" applyAlignment="1">
      <alignment horizontal="left" vertical="center"/>
    </xf>
    <xf numFmtId="0" fontId="51" fillId="0" borderId="0" xfId="0" applyFont="1" applyBorder="1" applyAlignment="1" applyProtection="1">
      <alignment horizontal="justify" vertical="top" wrapText="1"/>
    </xf>
    <xf numFmtId="4" fontId="51" fillId="7" borderId="19" xfId="0" applyNumberFormat="1" applyFont="1" applyFill="1" applyBorder="1" applyAlignment="1">
      <alignment horizontal="right"/>
    </xf>
    <xf numFmtId="0" fontId="51" fillId="0" borderId="0" xfId="0" applyFont="1" applyAlignment="1">
      <alignment horizontal="justify" wrapText="1"/>
    </xf>
    <xf numFmtId="0" fontId="51" fillId="0" borderId="0" xfId="0" applyFont="1" applyAlignment="1">
      <alignment horizontal="right"/>
    </xf>
    <xf numFmtId="4" fontId="51" fillId="0" borderId="0" xfId="0" applyNumberFormat="1" applyFont="1" applyAlignment="1">
      <alignment horizontal="right"/>
    </xf>
    <xf numFmtId="0" fontId="59" fillId="0" borderId="0" xfId="0" applyFont="1" applyAlignment="1">
      <alignment horizontal="center" vertical="top" wrapText="1"/>
    </xf>
    <xf numFmtId="0" fontId="59" fillId="0" borderId="2" xfId="0" applyFont="1" applyBorder="1" applyAlignment="1">
      <alignment horizontal="left" vertical="top" wrapText="1"/>
    </xf>
    <xf numFmtId="0" fontId="51" fillId="0" borderId="2" xfId="0" applyFont="1" applyBorder="1" applyAlignment="1">
      <alignment horizontal="right"/>
    </xf>
    <xf numFmtId="0" fontId="51" fillId="0" borderId="2" xfId="0" applyFont="1" applyBorder="1" applyAlignment="1">
      <alignment horizontal="center" vertical="center"/>
    </xf>
    <xf numFmtId="4" fontId="51" fillId="0" borderId="21" xfId="0" applyNumberFormat="1" applyFont="1" applyBorder="1"/>
    <xf numFmtId="4" fontId="59" fillId="0" borderId="5" xfId="0" applyNumberFormat="1" applyFont="1" applyBorder="1" applyAlignment="1">
      <alignment horizontal="right" vertical="center" wrapText="1"/>
    </xf>
    <xf numFmtId="0" fontId="59" fillId="0" borderId="0" xfId="0" applyFont="1" applyAlignment="1">
      <alignment horizontal="center"/>
    </xf>
    <xf numFmtId="0" fontId="59" fillId="0" borderId="0" xfId="0" applyFont="1" applyAlignment="1">
      <alignment horizontal="justify" vertical="top" wrapText="1"/>
    </xf>
    <xf numFmtId="4" fontId="51" fillId="0" borderId="0" xfId="0" applyNumberFormat="1" applyFont="1" applyAlignment="1">
      <alignment horizontal="right" vertical="center"/>
    </xf>
    <xf numFmtId="0" fontId="59" fillId="0" borderId="2" xfId="0" applyFont="1" applyBorder="1" applyAlignment="1">
      <alignment horizontal="left" vertical="top"/>
    </xf>
    <xf numFmtId="4" fontId="59" fillId="0" borderId="5" xfId="0" applyNumberFormat="1" applyFont="1" applyBorder="1" applyAlignment="1">
      <alignment horizontal="right" vertical="center"/>
    </xf>
    <xf numFmtId="0" fontId="51" fillId="8" borderId="17" xfId="0" applyFont="1" applyFill="1" applyBorder="1" applyAlignment="1">
      <alignment horizontal="center"/>
    </xf>
    <xf numFmtId="0" fontId="59" fillId="8" borderId="18" xfId="0" applyFont="1" applyFill="1" applyBorder="1" applyAlignment="1">
      <alignment horizontal="right" vertical="center" wrapText="1"/>
    </xf>
    <xf numFmtId="0" fontId="51" fillId="8" borderId="18" xfId="0" applyFont="1" applyFill="1" applyBorder="1" applyAlignment="1">
      <alignment horizontal="right"/>
    </xf>
    <xf numFmtId="0" fontId="51" fillId="8" borderId="18" xfId="0" applyFont="1" applyFill="1" applyBorder="1" applyAlignment="1">
      <alignment horizontal="center" vertical="center"/>
    </xf>
    <xf numFmtId="4" fontId="59" fillId="8" borderId="18" xfId="0" applyNumberFormat="1" applyFont="1" applyFill="1" applyBorder="1" applyAlignment="1">
      <alignment horizontal="right" vertical="center" indent="1"/>
    </xf>
    <xf numFmtId="4" fontId="59" fillId="8" borderId="20" xfId="0" applyNumberFormat="1" applyFont="1" applyFill="1" applyBorder="1" applyAlignment="1">
      <alignment horizontal="right" vertical="center"/>
    </xf>
    <xf numFmtId="0" fontId="51" fillId="0" borderId="0" xfId="22" applyFont="1" applyFill="1" applyAlignment="1">
      <alignment horizontal="justify" vertical="top" wrapText="1"/>
    </xf>
    <xf numFmtId="0" fontId="5" fillId="0" borderId="0" xfId="0" applyFont="1" applyBorder="1" applyAlignment="1">
      <alignment horizontal="left" vertical="center" wrapText="1"/>
    </xf>
    <xf numFmtId="0" fontId="6" fillId="0" borderId="0" xfId="0" applyFont="1" applyBorder="1" applyAlignment="1">
      <alignment horizontal="center" vertical="center" wrapText="1"/>
    </xf>
    <xf numFmtId="0" fontId="5" fillId="0" borderId="0" xfId="0" applyFont="1" applyBorder="1" applyAlignment="1">
      <alignment horizontal="center" vertical="center" wrapText="1"/>
    </xf>
    <xf numFmtId="0" fontId="1" fillId="0" borderId="0" xfId="15" applyFont="1" applyAlignment="1">
      <alignment horizontal="left" vertical="top" wrapText="1"/>
    </xf>
    <xf numFmtId="0" fontId="31" fillId="0" borderId="0" xfId="15" applyAlignment="1">
      <alignment horizontal="left" vertical="top"/>
    </xf>
    <xf numFmtId="4" fontId="56" fillId="0" borderId="0" xfId="20" applyNumberFormat="1" applyFont="1" applyBorder="1" applyAlignment="1" applyProtection="1">
      <alignment horizontal="center" vertical="center" wrapText="1"/>
      <protection locked="0"/>
    </xf>
    <xf numFmtId="0" fontId="59" fillId="0" borderId="0" xfId="0" applyFont="1" applyAlignment="1" applyProtection="1">
      <alignment horizontal="left" vertical="center" wrapText="1"/>
    </xf>
    <xf numFmtId="0" fontId="60" fillId="0" borderId="0" xfId="0" applyFont="1" applyBorder="1" applyAlignment="1" applyProtection="1">
      <alignment horizontal="justify" vertical="center" wrapText="1"/>
    </xf>
    <xf numFmtId="0" fontId="59" fillId="8" borderId="18" xfId="22" applyFont="1" applyFill="1" applyBorder="1" applyAlignment="1">
      <alignment horizontal="right" vertical="center"/>
    </xf>
    <xf numFmtId="0" fontId="59" fillId="8" borderId="19" xfId="22" applyFont="1" applyFill="1" applyBorder="1" applyAlignment="1">
      <alignment horizontal="right" vertical="center"/>
    </xf>
    <xf numFmtId="0" fontId="57" fillId="7" borderId="17" xfId="0" applyFont="1" applyFill="1" applyBorder="1" applyAlignment="1">
      <alignment horizontal="left" vertical="center" wrapText="1" indent="1"/>
    </xf>
    <xf numFmtId="0" fontId="57" fillId="7" borderId="18" xfId="0" applyFont="1" applyFill="1" applyBorder="1" applyAlignment="1">
      <alignment horizontal="left" vertical="center" wrapText="1" indent="1"/>
    </xf>
  </cellXfs>
  <cellStyles count="23">
    <cellStyle name="Bad" xfId="1" builtinId="27"/>
    <cellStyle name="Comma" xfId="2" builtinId="3"/>
    <cellStyle name="Normal" xfId="0" builtinId="0"/>
    <cellStyle name="Normal 2" xfId="5"/>
    <cellStyle name="Normal 2 2" xfId="19"/>
    <cellStyle name="Normal 3" xfId="7"/>
    <cellStyle name="Normal 3 2" xfId="17"/>
    <cellStyle name="Normal 4" xfId="8"/>
    <cellStyle name="Normal 4 2" xfId="21"/>
    <cellStyle name="Normal 5" xfId="15"/>
    <cellStyle name="Normal_2001" xfId="18"/>
    <cellStyle name="Normal_HR7-Z214" xfId="20"/>
    <cellStyle name="Normal_ponder" xfId="9"/>
    <cellStyle name="Normal_TROŠKOVNIK - KAM - ŽUTO" xfId="3"/>
    <cellStyle name="Normalno 14" xfId="13"/>
    <cellStyle name="Normalno 16" xfId="12"/>
    <cellStyle name="Normalno 2" xfId="6"/>
    <cellStyle name="Normalno 2 2" xfId="10"/>
    <cellStyle name="Normalno 4" xfId="14"/>
    <cellStyle name="Note" xfId="4" builtinId="10"/>
    <cellStyle name="Obično 2" xfId="22"/>
    <cellStyle name="Obično_List1" xfId="16"/>
    <cellStyle name="Zarez 2" xfId="11"/>
  </cellStyles>
  <dxfs count="1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0</xdr:row>
      <xdr:rowOff>0</xdr:rowOff>
    </xdr:from>
    <xdr:to>
      <xdr:col>6</xdr:col>
      <xdr:colOff>95250</xdr:colOff>
      <xdr:row>1</xdr:row>
      <xdr:rowOff>28575</xdr:rowOff>
    </xdr:to>
    <xdr:sp macro="" textlink="">
      <xdr:nvSpPr>
        <xdr:cNvPr id="2" name="Text 3">
          <a:extLst>
            <a:ext uri="{FF2B5EF4-FFF2-40B4-BE49-F238E27FC236}">
              <a16:creationId xmlns:a16="http://schemas.microsoft.com/office/drawing/2014/main" xmlns="" id="{00000000-0008-0000-0300-000002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3" name="Text 6">
          <a:extLst>
            <a:ext uri="{FF2B5EF4-FFF2-40B4-BE49-F238E27FC236}">
              <a16:creationId xmlns:a16="http://schemas.microsoft.com/office/drawing/2014/main" xmlns="" id="{00000000-0008-0000-0300-000003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4" name="Text Box 3">
          <a:extLst>
            <a:ext uri="{FF2B5EF4-FFF2-40B4-BE49-F238E27FC236}">
              <a16:creationId xmlns:a16="http://schemas.microsoft.com/office/drawing/2014/main" xmlns="" id="{00000000-0008-0000-0300-000004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5" name="Text Box 4">
          <a:extLst>
            <a:ext uri="{FF2B5EF4-FFF2-40B4-BE49-F238E27FC236}">
              <a16:creationId xmlns:a16="http://schemas.microsoft.com/office/drawing/2014/main" xmlns="" id="{00000000-0008-0000-0300-000005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6" name="Text Box 5">
          <a:extLst>
            <a:ext uri="{FF2B5EF4-FFF2-40B4-BE49-F238E27FC236}">
              <a16:creationId xmlns:a16="http://schemas.microsoft.com/office/drawing/2014/main" xmlns="" id="{00000000-0008-0000-0300-000006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7" name="Text Box 6">
          <a:extLst>
            <a:ext uri="{FF2B5EF4-FFF2-40B4-BE49-F238E27FC236}">
              <a16:creationId xmlns:a16="http://schemas.microsoft.com/office/drawing/2014/main" xmlns="" id="{00000000-0008-0000-0300-000007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xdr:row>
      <xdr:rowOff>0</xdr:rowOff>
    </xdr:from>
    <xdr:to>
      <xdr:col>6</xdr:col>
      <xdr:colOff>95250</xdr:colOff>
      <xdr:row>2</xdr:row>
      <xdr:rowOff>19050</xdr:rowOff>
    </xdr:to>
    <xdr:sp macro="" textlink="">
      <xdr:nvSpPr>
        <xdr:cNvPr id="8" name="Text Box 7">
          <a:extLst>
            <a:ext uri="{FF2B5EF4-FFF2-40B4-BE49-F238E27FC236}">
              <a16:creationId xmlns:a16="http://schemas.microsoft.com/office/drawing/2014/main" xmlns="" id="{00000000-0008-0000-0300-000008000000}"/>
            </a:ext>
          </a:extLst>
        </xdr:cNvPr>
        <xdr:cNvSpPr txBox="1">
          <a:spLocks noChangeArrowheads="1"/>
        </xdr:cNvSpPr>
      </xdr:nvSpPr>
      <xdr:spPr bwMode="auto">
        <a:xfrm>
          <a:off x="5734050" y="16192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xdr:row>
      <xdr:rowOff>0</xdr:rowOff>
    </xdr:from>
    <xdr:to>
      <xdr:col>6</xdr:col>
      <xdr:colOff>95250</xdr:colOff>
      <xdr:row>2</xdr:row>
      <xdr:rowOff>19050</xdr:rowOff>
    </xdr:to>
    <xdr:sp macro="" textlink="">
      <xdr:nvSpPr>
        <xdr:cNvPr id="9" name="Text Box 8">
          <a:extLst>
            <a:ext uri="{FF2B5EF4-FFF2-40B4-BE49-F238E27FC236}">
              <a16:creationId xmlns:a16="http://schemas.microsoft.com/office/drawing/2014/main" xmlns="" id="{00000000-0008-0000-0300-000009000000}"/>
            </a:ext>
          </a:extLst>
        </xdr:cNvPr>
        <xdr:cNvSpPr txBox="1">
          <a:spLocks noChangeArrowheads="1"/>
        </xdr:cNvSpPr>
      </xdr:nvSpPr>
      <xdr:spPr bwMode="auto">
        <a:xfrm>
          <a:off x="5734050" y="16192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xdr:row>
      <xdr:rowOff>0</xdr:rowOff>
    </xdr:from>
    <xdr:to>
      <xdr:col>6</xdr:col>
      <xdr:colOff>95250</xdr:colOff>
      <xdr:row>2</xdr:row>
      <xdr:rowOff>19050</xdr:rowOff>
    </xdr:to>
    <xdr:sp macro="" textlink="">
      <xdr:nvSpPr>
        <xdr:cNvPr id="10" name="Text Box 9">
          <a:extLst>
            <a:ext uri="{FF2B5EF4-FFF2-40B4-BE49-F238E27FC236}">
              <a16:creationId xmlns:a16="http://schemas.microsoft.com/office/drawing/2014/main" xmlns="" id="{00000000-0008-0000-0300-00000A000000}"/>
            </a:ext>
          </a:extLst>
        </xdr:cNvPr>
        <xdr:cNvSpPr txBox="1">
          <a:spLocks noChangeArrowheads="1"/>
        </xdr:cNvSpPr>
      </xdr:nvSpPr>
      <xdr:spPr bwMode="auto">
        <a:xfrm>
          <a:off x="5734050" y="16192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xdr:row>
      <xdr:rowOff>0</xdr:rowOff>
    </xdr:from>
    <xdr:to>
      <xdr:col>6</xdr:col>
      <xdr:colOff>95250</xdr:colOff>
      <xdr:row>2</xdr:row>
      <xdr:rowOff>19050</xdr:rowOff>
    </xdr:to>
    <xdr:sp macro="" textlink="">
      <xdr:nvSpPr>
        <xdr:cNvPr id="11" name="Text Box 10">
          <a:extLst>
            <a:ext uri="{FF2B5EF4-FFF2-40B4-BE49-F238E27FC236}">
              <a16:creationId xmlns:a16="http://schemas.microsoft.com/office/drawing/2014/main" xmlns="" id="{00000000-0008-0000-0300-00000B000000}"/>
            </a:ext>
          </a:extLst>
        </xdr:cNvPr>
        <xdr:cNvSpPr txBox="1">
          <a:spLocks noChangeArrowheads="1"/>
        </xdr:cNvSpPr>
      </xdr:nvSpPr>
      <xdr:spPr bwMode="auto">
        <a:xfrm>
          <a:off x="5734050" y="16192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xdr:row>
      <xdr:rowOff>0</xdr:rowOff>
    </xdr:from>
    <xdr:to>
      <xdr:col>6</xdr:col>
      <xdr:colOff>95250</xdr:colOff>
      <xdr:row>2</xdr:row>
      <xdr:rowOff>19050</xdr:rowOff>
    </xdr:to>
    <xdr:sp macro="" textlink="">
      <xdr:nvSpPr>
        <xdr:cNvPr id="12" name="Text Box 11">
          <a:extLst>
            <a:ext uri="{FF2B5EF4-FFF2-40B4-BE49-F238E27FC236}">
              <a16:creationId xmlns:a16="http://schemas.microsoft.com/office/drawing/2014/main" xmlns="" id="{00000000-0008-0000-0300-00000C000000}"/>
            </a:ext>
          </a:extLst>
        </xdr:cNvPr>
        <xdr:cNvSpPr txBox="1">
          <a:spLocks noChangeArrowheads="1"/>
        </xdr:cNvSpPr>
      </xdr:nvSpPr>
      <xdr:spPr bwMode="auto">
        <a:xfrm>
          <a:off x="5734050" y="16192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xdr:row>
      <xdr:rowOff>0</xdr:rowOff>
    </xdr:from>
    <xdr:to>
      <xdr:col>6</xdr:col>
      <xdr:colOff>95250</xdr:colOff>
      <xdr:row>2</xdr:row>
      <xdr:rowOff>19050</xdr:rowOff>
    </xdr:to>
    <xdr:sp macro="" textlink="">
      <xdr:nvSpPr>
        <xdr:cNvPr id="13" name="Text Box 12">
          <a:extLst>
            <a:ext uri="{FF2B5EF4-FFF2-40B4-BE49-F238E27FC236}">
              <a16:creationId xmlns:a16="http://schemas.microsoft.com/office/drawing/2014/main" xmlns="" id="{00000000-0008-0000-0300-00000D000000}"/>
            </a:ext>
          </a:extLst>
        </xdr:cNvPr>
        <xdr:cNvSpPr txBox="1">
          <a:spLocks noChangeArrowheads="1"/>
        </xdr:cNvSpPr>
      </xdr:nvSpPr>
      <xdr:spPr bwMode="auto">
        <a:xfrm>
          <a:off x="5734050" y="161925"/>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4" name="Text Box 13">
          <a:extLst>
            <a:ext uri="{FF2B5EF4-FFF2-40B4-BE49-F238E27FC236}">
              <a16:creationId xmlns:a16="http://schemas.microsoft.com/office/drawing/2014/main" xmlns="" id="{00000000-0008-0000-0300-00000E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5" name="Text Box 14">
          <a:extLst>
            <a:ext uri="{FF2B5EF4-FFF2-40B4-BE49-F238E27FC236}">
              <a16:creationId xmlns:a16="http://schemas.microsoft.com/office/drawing/2014/main" xmlns="" id="{00000000-0008-0000-0300-00000F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6" name="Text Box 15">
          <a:extLst>
            <a:ext uri="{FF2B5EF4-FFF2-40B4-BE49-F238E27FC236}">
              <a16:creationId xmlns:a16="http://schemas.microsoft.com/office/drawing/2014/main" xmlns="" id="{00000000-0008-0000-0300-000010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7" name="Text Box 16">
          <a:extLst>
            <a:ext uri="{FF2B5EF4-FFF2-40B4-BE49-F238E27FC236}">
              <a16:creationId xmlns:a16="http://schemas.microsoft.com/office/drawing/2014/main" xmlns="" id="{00000000-0008-0000-0300-000011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8" name="Text Box 17">
          <a:extLst>
            <a:ext uri="{FF2B5EF4-FFF2-40B4-BE49-F238E27FC236}">
              <a16:creationId xmlns:a16="http://schemas.microsoft.com/office/drawing/2014/main" xmlns="" id="{00000000-0008-0000-0300-000012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9" name="Text Box 18">
          <a:extLst>
            <a:ext uri="{FF2B5EF4-FFF2-40B4-BE49-F238E27FC236}">
              <a16:creationId xmlns:a16="http://schemas.microsoft.com/office/drawing/2014/main" xmlns="" id="{00000000-0008-0000-0300-000013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20" name="Text Box 19">
          <a:extLst>
            <a:ext uri="{FF2B5EF4-FFF2-40B4-BE49-F238E27FC236}">
              <a16:creationId xmlns:a16="http://schemas.microsoft.com/office/drawing/2014/main" xmlns="" id="{00000000-0008-0000-0300-000014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21" name="Text Box 20">
          <a:extLst>
            <a:ext uri="{FF2B5EF4-FFF2-40B4-BE49-F238E27FC236}">
              <a16:creationId xmlns:a16="http://schemas.microsoft.com/office/drawing/2014/main" xmlns="" id="{00000000-0008-0000-0300-000015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22" name="Text Box 21">
          <a:extLst>
            <a:ext uri="{FF2B5EF4-FFF2-40B4-BE49-F238E27FC236}">
              <a16:creationId xmlns:a16="http://schemas.microsoft.com/office/drawing/2014/main" xmlns="" id="{00000000-0008-0000-0300-000016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23" name="Text Box 22">
          <a:extLst>
            <a:ext uri="{FF2B5EF4-FFF2-40B4-BE49-F238E27FC236}">
              <a16:creationId xmlns:a16="http://schemas.microsoft.com/office/drawing/2014/main" xmlns="" id="{00000000-0008-0000-0300-000017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24" name="Text Box 23">
          <a:extLst>
            <a:ext uri="{FF2B5EF4-FFF2-40B4-BE49-F238E27FC236}">
              <a16:creationId xmlns:a16="http://schemas.microsoft.com/office/drawing/2014/main" xmlns="" id="{00000000-0008-0000-0300-000018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25" name="Text Box 24">
          <a:extLst>
            <a:ext uri="{FF2B5EF4-FFF2-40B4-BE49-F238E27FC236}">
              <a16:creationId xmlns:a16="http://schemas.microsoft.com/office/drawing/2014/main" xmlns="" id="{00000000-0008-0000-0300-000019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26" name="Text Box 25">
          <a:extLst>
            <a:ext uri="{FF2B5EF4-FFF2-40B4-BE49-F238E27FC236}">
              <a16:creationId xmlns:a16="http://schemas.microsoft.com/office/drawing/2014/main" xmlns="" id="{00000000-0008-0000-0300-00001A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27" name="Text Box 26">
          <a:extLst>
            <a:ext uri="{FF2B5EF4-FFF2-40B4-BE49-F238E27FC236}">
              <a16:creationId xmlns:a16="http://schemas.microsoft.com/office/drawing/2014/main" xmlns="" id="{00000000-0008-0000-0300-00001B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28" name="Text Box 27">
          <a:extLst>
            <a:ext uri="{FF2B5EF4-FFF2-40B4-BE49-F238E27FC236}">
              <a16:creationId xmlns:a16="http://schemas.microsoft.com/office/drawing/2014/main" xmlns="" id="{00000000-0008-0000-0300-00001C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29" name="Text Box 28">
          <a:extLst>
            <a:ext uri="{FF2B5EF4-FFF2-40B4-BE49-F238E27FC236}">
              <a16:creationId xmlns:a16="http://schemas.microsoft.com/office/drawing/2014/main" xmlns="" id="{00000000-0008-0000-0300-00001D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30" name="Text Box 29">
          <a:extLst>
            <a:ext uri="{FF2B5EF4-FFF2-40B4-BE49-F238E27FC236}">
              <a16:creationId xmlns:a16="http://schemas.microsoft.com/office/drawing/2014/main" xmlns="" id="{00000000-0008-0000-0300-00001E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31" name="Text Box 30">
          <a:extLst>
            <a:ext uri="{FF2B5EF4-FFF2-40B4-BE49-F238E27FC236}">
              <a16:creationId xmlns:a16="http://schemas.microsoft.com/office/drawing/2014/main" xmlns="" id="{00000000-0008-0000-0300-00001F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32" name="Text Box 31">
          <a:extLst>
            <a:ext uri="{FF2B5EF4-FFF2-40B4-BE49-F238E27FC236}">
              <a16:creationId xmlns:a16="http://schemas.microsoft.com/office/drawing/2014/main" xmlns="" id="{00000000-0008-0000-0300-000020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33" name="Text Box 32">
          <a:extLst>
            <a:ext uri="{FF2B5EF4-FFF2-40B4-BE49-F238E27FC236}">
              <a16:creationId xmlns:a16="http://schemas.microsoft.com/office/drawing/2014/main" xmlns="" id="{00000000-0008-0000-0300-000021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34" name="Text Box 33">
          <a:extLst>
            <a:ext uri="{FF2B5EF4-FFF2-40B4-BE49-F238E27FC236}">
              <a16:creationId xmlns:a16="http://schemas.microsoft.com/office/drawing/2014/main" xmlns="" id="{00000000-0008-0000-0300-000022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35" name="Text Box 34">
          <a:extLst>
            <a:ext uri="{FF2B5EF4-FFF2-40B4-BE49-F238E27FC236}">
              <a16:creationId xmlns:a16="http://schemas.microsoft.com/office/drawing/2014/main" xmlns="" id="{00000000-0008-0000-0300-000023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36" name="Text Box 35">
          <a:extLst>
            <a:ext uri="{FF2B5EF4-FFF2-40B4-BE49-F238E27FC236}">
              <a16:creationId xmlns:a16="http://schemas.microsoft.com/office/drawing/2014/main" xmlns="" id="{00000000-0008-0000-0300-000024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37" name="Text Box 36">
          <a:extLst>
            <a:ext uri="{FF2B5EF4-FFF2-40B4-BE49-F238E27FC236}">
              <a16:creationId xmlns:a16="http://schemas.microsoft.com/office/drawing/2014/main" xmlns="" id="{00000000-0008-0000-0300-000025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38" name="Text Box 37">
          <a:extLst>
            <a:ext uri="{FF2B5EF4-FFF2-40B4-BE49-F238E27FC236}">
              <a16:creationId xmlns:a16="http://schemas.microsoft.com/office/drawing/2014/main" xmlns="" id="{00000000-0008-0000-0300-000026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39" name="Text Box 38">
          <a:extLst>
            <a:ext uri="{FF2B5EF4-FFF2-40B4-BE49-F238E27FC236}">
              <a16:creationId xmlns:a16="http://schemas.microsoft.com/office/drawing/2014/main" xmlns="" id="{00000000-0008-0000-0300-000027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40" name="Text Box 39">
          <a:extLst>
            <a:ext uri="{FF2B5EF4-FFF2-40B4-BE49-F238E27FC236}">
              <a16:creationId xmlns:a16="http://schemas.microsoft.com/office/drawing/2014/main" xmlns="" id="{00000000-0008-0000-0300-000028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41" name="Text Box 40">
          <a:extLst>
            <a:ext uri="{FF2B5EF4-FFF2-40B4-BE49-F238E27FC236}">
              <a16:creationId xmlns:a16="http://schemas.microsoft.com/office/drawing/2014/main" xmlns="" id="{00000000-0008-0000-0300-000029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42" name="Text Box 41">
          <a:extLst>
            <a:ext uri="{FF2B5EF4-FFF2-40B4-BE49-F238E27FC236}">
              <a16:creationId xmlns:a16="http://schemas.microsoft.com/office/drawing/2014/main" xmlns="" id="{00000000-0008-0000-0300-00002A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43" name="Text Box 42">
          <a:extLst>
            <a:ext uri="{FF2B5EF4-FFF2-40B4-BE49-F238E27FC236}">
              <a16:creationId xmlns:a16="http://schemas.microsoft.com/office/drawing/2014/main" xmlns="" id="{00000000-0008-0000-0300-00002B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44" name="Text Box 43">
          <a:extLst>
            <a:ext uri="{FF2B5EF4-FFF2-40B4-BE49-F238E27FC236}">
              <a16:creationId xmlns:a16="http://schemas.microsoft.com/office/drawing/2014/main" xmlns="" id="{00000000-0008-0000-0300-00002C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45" name="Text Box 44">
          <a:extLst>
            <a:ext uri="{FF2B5EF4-FFF2-40B4-BE49-F238E27FC236}">
              <a16:creationId xmlns:a16="http://schemas.microsoft.com/office/drawing/2014/main" xmlns="" id="{00000000-0008-0000-0300-00002D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46" name="Text Box 45">
          <a:extLst>
            <a:ext uri="{FF2B5EF4-FFF2-40B4-BE49-F238E27FC236}">
              <a16:creationId xmlns:a16="http://schemas.microsoft.com/office/drawing/2014/main" xmlns="" id="{00000000-0008-0000-0300-00002E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47" name="Text Box 46">
          <a:extLst>
            <a:ext uri="{FF2B5EF4-FFF2-40B4-BE49-F238E27FC236}">
              <a16:creationId xmlns:a16="http://schemas.microsoft.com/office/drawing/2014/main" xmlns="" id="{00000000-0008-0000-0300-00002F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48" name="Text Box 47">
          <a:extLst>
            <a:ext uri="{FF2B5EF4-FFF2-40B4-BE49-F238E27FC236}">
              <a16:creationId xmlns:a16="http://schemas.microsoft.com/office/drawing/2014/main" xmlns="" id="{00000000-0008-0000-0300-000030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49" name="Text Box 48">
          <a:extLst>
            <a:ext uri="{FF2B5EF4-FFF2-40B4-BE49-F238E27FC236}">
              <a16:creationId xmlns:a16="http://schemas.microsoft.com/office/drawing/2014/main" xmlns="" id="{00000000-0008-0000-0300-000031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50" name="Text Box 49">
          <a:extLst>
            <a:ext uri="{FF2B5EF4-FFF2-40B4-BE49-F238E27FC236}">
              <a16:creationId xmlns:a16="http://schemas.microsoft.com/office/drawing/2014/main" xmlns="" id="{00000000-0008-0000-0300-000032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51" name="Text Box 50">
          <a:extLst>
            <a:ext uri="{FF2B5EF4-FFF2-40B4-BE49-F238E27FC236}">
              <a16:creationId xmlns:a16="http://schemas.microsoft.com/office/drawing/2014/main" xmlns="" id="{00000000-0008-0000-0300-000033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52" name="Text Box 51">
          <a:extLst>
            <a:ext uri="{FF2B5EF4-FFF2-40B4-BE49-F238E27FC236}">
              <a16:creationId xmlns:a16="http://schemas.microsoft.com/office/drawing/2014/main" xmlns="" id="{00000000-0008-0000-0300-000034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53" name="Text Box 52">
          <a:extLst>
            <a:ext uri="{FF2B5EF4-FFF2-40B4-BE49-F238E27FC236}">
              <a16:creationId xmlns:a16="http://schemas.microsoft.com/office/drawing/2014/main" xmlns="" id="{00000000-0008-0000-0300-000035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54" name="Text Box 53">
          <a:extLst>
            <a:ext uri="{FF2B5EF4-FFF2-40B4-BE49-F238E27FC236}">
              <a16:creationId xmlns:a16="http://schemas.microsoft.com/office/drawing/2014/main" xmlns="" id="{00000000-0008-0000-0300-000036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55" name="Text Box 54">
          <a:extLst>
            <a:ext uri="{FF2B5EF4-FFF2-40B4-BE49-F238E27FC236}">
              <a16:creationId xmlns:a16="http://schemas.microsoft.com/office/drawing/2014/main" xmlns="" id="{00000000-0008-0000-0300-000037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56" name="Text Box 55">
          <a:extLst>
            <a:ext uri="{FF2B5EF4-FFF2-40B4-BE49-F238E27FC236}">
              <a16:creationId xmlns:a16="http://schemas.microsoft.com/office/drawing/2014/main" xmlns="" id="{00000000-0008-0000-0300-000038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57" name="Text Box 56">
          <a:extLst>
            <a:ext uri="{FF2B5EF4-FFF2-40B4-BE49-F238E27FC236}">
              <a16:creationId xmlns:a16="http://schemas.microsoft.com/office/drawing/2014/main" xmlns="" id="{00000000-0008-0000-0300-000039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58" name="Text Box 57">
          <a:extLst>
            <a:ext uri="{FF2B5EF4-FFF2-40B4-BE49-F238E27FC236}">
              <a16:creationId xmlns:a16="http://schemas.microsoft.com/office/drawing/2014/main" xmlns="" id="{00000000-0008-0000-0300-00003A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59" name="Text Box 58">
          <a:extLst>
            <a:ext uri="{FF2B5EF4-FFF2-40B4-BE49-F238E27FC236}">
              <a16:creationId xmlns:a16="http://schemas.microsoft.com/office/drawing/2014/main" xmlns="" id="{00000000-0008-0000-0300-00003B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60" name="Text Box 59">
          <a:extLst>
            <a:ext uri="{FF2B5EF4-FFF2-40B4-BE49-F238E27FC236}">
              <a16:creationId xmlns:a16="http://schemas.microsoft.com/office/drawing/2014/main" xmlns="" id="{00000000-0008-0000-0300-00003C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61" name="Text Box 60">
          <a:extLst>
            <a:ext uri="{FF2B5EF4-FFF2-40B4-BE49-F238E27FC236}">
              <a16:creationId xmlns:a16="http://schemas.microsoft.com/office/drawing/2014/main" xmlns="" id="{00000000-0008-0000-0300-00003D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62" name="Text Box 61">
          <a:extLst>
            <a:ext uri="{FF2B5EF4-FFF2-40B4-BE49-F238E27FC236}">
              <a16:creationId xmlns:a16="http://schemas.microsoft.com/office/drawing/2014/main" xmlns="" id="{00000000-0008-0000-0300-00003E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63" name="Text Box 62">
          <a:extLst>
            <a:ext uri="{FF2B5EF4-FFF2-40B4-BE49-F238E27FC236}">
              <a16:creationId xmlns:a16="http://schemas.microsoft.com/office/drawing/2014/main" xmlns="" id="{00000000-0008-0000-0300-00003F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64" name="Text Box 63">
          <a:extLst>
            <a:ext uri="{FF2B5EF4-FFF2-40B4-BE49-F238E27FC236}">
              <a16:creationId xmlns:a16="http://schemas.microsoft.com/office/drawing/2014/main" xmlns="" id="{00000000-0008-0000-0300-000040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65" name="Text Box 64">
          <a:extLst>
            <a:ext uri="{FF2B5EF4-FFF2-40B4-BE49-F238E27FC236}">
              <a16:creationId xmlns:a16="http://schemas.microsoft.com/office/drawing/2014/main" xmlns="" id="{00000000-0008-0000-0300-000041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66" name="Text Box 65">
          <a:extLst>
            <a:ext uri="{FF2B5EF4-FFF2-40B4-BE49-F238E27FC236}">
              <a16:creationId xmlns:a16="http://schemas.microsoft.com/office/drawing/2014/main" xmlns="" id="{00000000-0008-0000-0300-000042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67" name="Text Box 66">
          <a:extLst>
            <a:ext uri="{FF2B5EF4-FFF2-40B4-BE49-F238E27FC236}">
              <a16:creationId xmlns:a16="http://schemas.microsoft.com/office/drawing/2014/main" xmlns="" id="{00000000-0008-0000-0300-000043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68" name="Text Box 67">
          <a:extLst>
            <a:ext uri="{FF2B5EF4-FFF2-40B4-BE49-F238E27FC236}">
              <a16:creationId xmlns:a16="http://schemas.microsoft.com/office/drawing/2014/main" xmlns="" id="{00000000-0008-0000-0300-000044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69" name="Text Box 68">
          <a:extLst>
            <a:ext uri="{FF2B5EF4-FFF2-40B4-BE49-F238E27FC236}">
              <a16:creationId xmlns:a16="http://schemas.microsoft.com/office/drawing/2014/main" xmlns="" id="{00000000-0008-0000-0300-000045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70" name="Text Box 69">
          <a:extLst>
            <a:ext uri="{FF2B5EF4-FFF2-40B4-BE49-F238E27FC236}">
              <a16:creationId xmlns:a16="http://schemas.microsoft.com/office/drawing/2014/main" xmlns="" id="{00000000-0008-0000-0300-000046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71" name="Text Box 70">
          <a:extLst>
            <a:ext uri="{FF2B5EF4-FFF2-40B4-BE49-F238E27FC236}">
              <a16:creationId xmlns:a16="http://schemas.microsoft.com/office/drawing/2014/main" xmlns="" id="{00000000-0008-0000-0300-000047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72" name="Text Box 71">
          <a:extLst>
            <a:ext uri="{FF2B5EF4-FFF2-40B4-BE49-F238E27FC236}">
              <a16:creationId xmlns:a16="http://schemas.microsoft.com/office/drawing/2014/main" xmlns="" id="{00000000-0008-0000-0300-000048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73" name="Text Box 72">
          <a:extLst>
            <a:ext uri="{FF2B5EF4-FFF2-40B4-BE49-F238E27FC236}">
              <a16:creationId xmlns:a16="http://schemas.microsoft.com/office/drawing/2014/main" xmlns="" id="{00000000-0008-0000-0300-000049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74" name="Text Box 73">
          <a:extLst>
            <a:ext uri="{FF2B5EF4-FFF2-40B4-BE49-F238E27FC236}">
              <a16:creationId xmlns:a16="http://schemas.microsoft.com/office/drawing/2014/main" xmlns="" id="{00000000-0008-0000-0300-00004A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75" name="Text Box 74">
          <a:extLst>
            <a:ext uri="{FF2B5EF4-FFF2-40B4-BE49-F238E27FC236}">
              <a16:creationId xmlns:a16="http://schemas.microsoft.com/office/drawing/2014/main" xmlns="" id="{00000000-0008-0000-0300-00004B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76" name="Text Box 75">
          <a:extLst>
            <a:ext uri="{FF2B5EF4-FFF2-40B4-BE49-F238E27FC236}">
              <a16:creationId xmlns:a16="http://schemas.microsoft.com/office/drawing/2014/main" xmlns="" id="{00000000-0008-0000-0300-00004C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77" name="Text Box 76">
          <a:extLst>
            <a:ext uri="{FF2B5EF4-FFF2-40B4-BE49-F238E27FC236}">
              <a16:creationId xmlns:a16="http://schemas.microsoft.com/office/drawing/2014/main" xmlns="" id="{00000000-0008-0000-0300-00004D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78" name="Text Box 77">
          <a:extLst>
            <a:ext uri="{FF2B5EF4-FFF2-40B4-BE49-F238E27FC236}">
              <a16:creationId xmlns:a16="http://schemas.microsoft.com/office/drawing/2014/main" xmlns="" id="{00000000-0008-0000-0300-00004E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79" name="Text Box 78">
          <a:extLst>
            <a:ext uri="{FF2B5EF4-FFF2-40B4-BE49-F238E27FC236}">
              <a16:creationId xmlns:a16="http://schemas.microsoft.com/office/drawing/2014/main" xmlns="" id="{00000000-0008-0000-0300-00004F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80" name="Text Box 79">
          <a:extLst>
            <a:ext uri="{FF2B5EF4-FFF2-40B4-BE49-F238E27FC236}">
              <a16:creationId xmlns:a16="http://schemas.microsoft.com/office/drawing/2014/main" xmlns="" id="{00000000-0008-0000-0300-000050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81" name="Text Box 80">
          <a:extLst>
            <a:ext uri="{FF2B5EF4-FFF2-40B4-BE49-F238E27FC236}">
              <a16:creationId xmlns:a16="http://schemas.microsoft.com/office/drawing/2014/main" xmlns="" id="{00000000-0008-0000-0300-000051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82" name="Text Box 81">
          <a:extLst>
            <a:ext uri="{FF2B5EF4-FFF2-40B4-BE49-F238E27FC236}">
              <a16:creationId xmlns:a16="http://schemas.microsoft.com/office/drawing/2014/main" xmlns="" id="{00000000-0008-0000-0300-000052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83" name="Text Box 82">
          <a:extLst>
            <a:ext uri="{FF2B5EF4-FFF2-40B4-BE49-F238E27FC236}">
              <a16:creationId xmlns:a16="http://schemas.microsoft.com/office/drawing/2014/main" xmlns="" id="{00000000-0008-0000-0300-000053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84" name="Text Box 83">
          <a:extLst>
            <a:ext uri="{FF2B5EF4-FFF2-40B4-BE49-F238E27FC236}">
              <a16:creationId xmlns:a16="http://schemas.microsoft.com/office/drawing/2014/main" xmlns="" id="{00000000-0008-0000-0300-000054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85" name="Text Box 84">
          <a:extLst>
            <a:ext uri="{FF2B5EF4-FFF2-40B4-BE49-F238E27FC236}">
              <a16:creationId xmlns:a16="http://schemas.microsoft.com/office/drawing/2014/main" xmlns="" id="{00000000-0008-0000-0300-000055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86" name="Text Box 85">
          <a:extLst>
            <a:ext uri="{FF2B5EF4-FFF2-40B4-BE49-F238E27FC236}">
              <a16:creationId xmlns:a16="http://schemas.microsoft.com/office/drawing/2014/main" xmlns="" id="{00000000-0008-0000-0300-000056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87" name="Text Box 86">
          <a:extLst>
            <a:ext uri="{FF2B5EF4-FFF2-40B4-BE49-F238E27FC236}">
              <a16:creationId xmlns:a16="http://schemas.microsoft.com/office/drawing/2014/main" xmlns="" id="{00000000-0008-0000-0300-000057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88" name="Text Box 87">
          <a:extLst>
            <a:ext uri="{FF2B5EF4-FFF2-40B4-BE49-F238E27FC236}">
              <a16:creationId xmlns:a16="http://schemas.microsoft.com/office/drawing/2014/main" xmlns="" id="{00000000-0008-0000-0300-000058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89" name="Text Box 88">
          <a:extLst>
            <a:ext uri="{FF2B5EF4-FFF2-40B4-BE49-F238E27FC236}">
              <a16:creationId xmlns:a16="http://schemas.microsoft.com/office/drawing/2014/main" xmlns="" id="{00000000-0008-0000-0300-000059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90" name="Text Box 89">
          <a:extLst>
            <a:ext uri="{FF2B5EF4-FFF2-40B4-BE49-F238E27FC236}">
              <a16:creationId xmlns:a16="http://schemas.microsoft.com/office/drawing/2014/main" xmlns="" id="{00000000-0008-0000-0300-00005A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91" name="Text Box 90">
          <a:extLst>
            <a:ext uri="{FF2B5EF4-FFF2-40B4-BE49-F238E27FC236}">
              <a16:creationId xmlns:a16="http://schemas.microsoft.com/office/drawing/2014/main" xmlns="" id="{00000000-0008-0000-0300-00005B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92" name="Text Box 91">
          <a:extLst>
            <a:ext uri="{FF2B5EF4-FFF2-40B4-BE49-F238E27FC236}">
              <a16:creationId xmlns:a16="http://schemas.microsoft.com/office/drawing/2014/main" xmlns="" id="{00000000-0008-0000-0300-00005C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93" name="Text Box 92">
          <a:extLst>
            <a:ext uri="{FF2B5EF4-FFF2-40B4-BE49-F238E27FC236}">
              <a16:creationId xmlns:a16="http://schemas.microsoft.com/office/drawing/2014/main" xmlns="" id="{00000000-0008-0000-0300-00005D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94" name="Text Box 93">
          <a:extLst>
            <a:ext uri="{FF2B5EF4-FFF2-40B4-BE49-F238E27FC236}">
              <a16:creationId xmlns:a16="http://schemas.microsoft.com/office/drawing/2014/main" xmlns="" id="{00000000-0008-0000-0300-00005E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95" name="Text Box 94">
          <a:extLst>
            <a:ext uri="{FF2B5EF4-FFF2-40B4-BE49-F238E27FC236}">
              <a16:creationId xmlns:a16="http://schemas.microsoft.com/office/drawing/2014/main" xmlns="" id="{00000000-0008-0000-0300-00005F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96" name="Text Box 95">
          <a:extLst>
            <a:ext uri="{FF2B5EF4-FFF2-40B4-BE49-F238E27FC236}">
              <a16:creationId xmlns:a16="http://schemas.microsoft.com/office/drawing/2014/main" xmlns="" id="{00000000-0008-0000-0300-000060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97" name="Text Box 96">
          <a:extLst>
            <a:ext uri="{FF2B5EF4-FFF2-40B4-BE49-F238E27FC236}">
              <a16:creationId xmlns:a16="http://schemas.microsoft.com/office/drawing/2014/main" xmlns="" id="{00000000-0008-0000-0300-000061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98" name="Text Box 97">
          <a:extLst>
            <a:ext uri="{FF2B5EF4-FFF2-40B4-BE49-F238E27FC236}">
              <a16:creationId xmlns:a16="http://schemas.microsoft.com/office/drawing/2014/main" xmlns="" id="{00000000-0008-0000-0300-000062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99" name="Text Box 98">
          <a:extLst>
            <a:ext uri="{FF2B5EF4-FFF2-40B4-BE49-F238E27FC236}">
              <a16:creationId xmlns:a16="http://schemas.microsoft.com/office/drawing/2014/main" xmlns="" id="{00000000-0008-0000-0300-000063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00" name="Text Box 99">
          <a:extLst>
            <a:ext uri="{FF2B5EF4-FFF2-40B4-BE49-F238E27FC236}">
              <a16:creationId xmlns:a16="http://schemas.microsoft.com/office/drawing/2014/main" xmlns="" id="{00000000-0008-0000-0300-000064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01" name="Text Box 100">
          <a:extLst>
            <a:ext uri="{FF2B5EF4-FFF2-40B4-BE49-F238E27FC236}">
              <a16:creationId xmlns:a16="http://schemas.microsoft.com/office/drawing/2014/main" xmlns="" id="{00000000-0008-0000-0300-000065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02" name="Text Box 101">
          <a:extLst>
            <a:ext uri="{FF2B5EF4-FFF2-40B4-BE49-F238E27FC236}">
              <a16:creationId xmlns:a16="http://schemas.microsoft.com/office/drawing/2014/main" xmlns="" id="{00000000-0008-0000-0300-000066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03" name="Text Box 102">
          <a:extLst>
            <a:ext uri="{FF2B5EF4-FFF2-40B4-BE49-F238E27FC236}">
              <a16:creationId xmlns:a16="http://schemas.microsoft.com/office/drawing/2014/main" xmlns="" id="{00000000-0008-0000-0300-000067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04" name="Text Box 103">
          <a:extLst>
            <a:ext uri="{FF2B5EF4-FFF2-40B4-BE49-F238E27FC236}">
              <a16:creationId xmlns:a16="http://schemas.microsoft.com/office/drawing/2014/main" xmlns="" id="{00000000-0008-0000-0300-000068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05" name="Text Box 104">
          <a:extLst>
            <a:ext uri="{FF2B5EF4-FFF2-40B4-BE49-F238E27FC236}">
              <a16:creationId xmlns:a16="http://schemas.microsoft.com/office/drawing/2014/main" xmlns="" id="{00000000-0008-0000-0300-000069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06" name="Text Box 105">
          <a:extLst>
            <a:ext uri="{FF2B5EF4-FFF2-40B4-BE49-F238E27FC236}">
              <a16:creationId xmlns:a16="http://schemas.microsoft.com/office/drawing/2014/main" xmlns="" id="{00000000-0008-0000-0300-00006A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07" name="Text Box 106">
          <a:extLst>
            <a:ext uri="{FF2B5EF4-FFF2-40B4-BE49-F238E27FC236}">
              <a16:creationId xmlns:a16="http://schemas.microsoft.com/office/drawing/2014/main" xmlns="" id="{00000000-0008-0000-0300-00006B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08" name="Text Box 107">
          <a:extLst>
            <a:ext uri="{FF2B5EF4-FFF2-40B4-BE49-F238E27FC236}">
              <a16:creationId xmlns:a16="http://schemas.microsoft.com/office/drawing/2014/main" xmlns="" id="{00000000-0008-0000-0300-00006C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09" name="Text Box 108">
          <a:extLst>
            <a:ext uri="{FF2B5EF4-FFF2-40B4-BE49-F238E27FC236}">
              <a16:creationId xmlns:a16="http://schemas.microsoft.com/office/drawing/2014/main" xmlns="" id="{00000000-0008-0000-0300-00006D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10" name="Text Box 109">
          <a:extLst>
            <a:ext uri="{FF2B5EF4-FFF2-40B4-BE49-F238E27FC236}">
              <a16:creationId xmlns:a16="http://schemas.microsoft.com/office/drawing/2014/main" xmlns="" id="{00000000-0008-0000-0300-00006E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11" name="Text Box 110">
          <a:extLst>
            <a:ext uri="{FF2B5EF4-FFF2-40B4-BE49-F238E27FC236}">
              <a16:creationId xmlns:a16="http://schemas.microsoft.com/office/drawing/2014/main" xmlns="" id="{00000000-0008-0000-0300-00006F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12" name="Text Box 111">
          <a:extLst>
            <a:ext uri="{FF2B5EF4-FFF2-40B4-BE49-F238E27FC236}">
              <a16:creationId xmlns:a16="http://schemas.microsoft.com/office/drawing/2014/main" xmlns="" id="{00000000-0008-0000-0300-000070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13" name="Text Box 112">
          <a:extLst>
            <a:ext uri="{FF2B5EF4-FFF2-40B4-BE49-F238E27FC236}">
              <a16:creationId xmlns:a16="http://schemas.microsoft.com/office/drawing/2014/main" xmlns="" id="{00000000-0008-0000-0300-000071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14" name="Text Box 113">
          <a:extLst>
            <a:ext uri="{FF2B5EF4-FFF2-40B4-BE49-F238E27FC236}">
              <a16:creationId xmlns:a16="http://schemas.microsoft.com/office/drawing/2014/main" xmlns="" id="{00000000-0008-0000-0300-000072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15" name="Text Box 114">
          <a:extLst>
            <a:ext uri="{FF2B5EF4-FFF2-40B4-BE49-F238E27FC236}">
              <a16:creationId xmlns:a16="http://schemas.microsoft.com/office/drawing/2014/main" xmlns="" id="{00000000-0008-0000-0300-000073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16" name="Text Box 115">
          <a:extLst>
            <a:ext uri="{FF2B5EF4-FFF2-40B4-BE49-F238E27FC236}">
              <a16:creationId xmlns:a16="http://schemas.microsoft.com/office/drawing/2014/main" xmlns="" id="{00000000-0008-0000-0300-000074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17" name="Text Box 116">
          <a:extLst>
            <a:ext uri="{FF2B5EF4-FFF2-40B4-BE49-F238E27FC236}">
              <a16:creationId xmlns:a16="http://schemas.microsoft.com/office/drawing/2014/main" xmlns="" id="{00000000-0008-0000-0300-000075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18" name="Text Box 117">
          <a:extLst>
            <a:ext uri="{FF2B5EF4-FFF2-40B4-BE49-F238E27FC236}">
              <a16:creationId xmlns:a16="http://schemas.microsoft.com/office/drawing/2014/main" xmlns="" id="{00000000-0008-0000-0300-000076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19" name="Text Box 118">
          <a:extLst>
            <a:ext uri="{FF2B5EF4-FFF2-40B4-BE49-F238E27FC236}">
              <a16:creationId xmlns:a16="http://schemas.microsoft.com/office/drawing/2014/main" xmlns="" id="{00000000-0008-0000-0300-000077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20" name="Text Box 119">
          <a:extLst>
            <a:ext uri="{FF2B5EF4-FFF2-40B4-BE49-F238E27FC236}">
              <a16:creationId xmlns:a16="http://schemas.microsoft.com/office/drawing/2014/main" xmlns="" id="{00000000-0008-0000-0300-000078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21" name="Text Box 120">
          <a:extLst>
            <a:ext uri="{FF2B5EF4-FFF2-40B4-BE49-F238E27FC236}">
              <a16:creationId xmlns:a16="http://schemas.microsoft.com/office/drawing/2014/main" xmlns="" id="{00000000-0008-0000-0300-000079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22" name="Text Box 121">
          <a:extLst>
            <a:ext uri="{FF2B5EF4-FFF2-40B4-BE49-F238E27FC236}">
              <a16:creationId xmlns:a16="http://schemas.microsoft.com/office/drawing/2014/main" xmlns="" id="{00000000-0008-0000-0300-00007A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23" name="Text Box 122">
          <a:extLst>
            <a:ext uri="{FF2B5EF4-FFF2-40B4-BE49-F238E27FC236}">
              <a16:creationId xmlns:a16="http://schemas.microsoft.com/office/drawing/2014/main" xmlns="" id="{00000000-0008-0000-0300-00007B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24" name="Text Box 123">
          <a:extLst>
            <a:ext uri="{FF2B5EF4-FFF2-40B4-BE49-F238E27FC236}">
              <a16:creationId xmlns:a16="http://schemas.microsoft.com/office/drawing/2014/main" xmlns="" id="{00000000-0008-0000-0300-00007C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25" name="Text Box 124">
          <a:extLst>
            <a:ext uri="{FF2B5EF4-FFF2-40B4-BE49-F238E27FC236}">
              <a16:creationId xmlns:a16="http://schemas.microsoft.com/office/drawing/2014/main" xmlns="" id="{00000000-0008-0000-0300-00007D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26" name="Text Box 125">
          <a:extLst>
            <a:ext uri="{FF2B5EF4-FFF2-40B4-BE49-F238E27FC236}">
              <a16:creationId xmlns:a16="http://schemas.microsoft.com/office/drawing/2014/main" xmlns="" id="{00000000-0008-0000-0300-00007E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27" name="Text Box 126">
          <a:extLst>
            <a:ext uri="{FF2B5EF4-FFF2-40B4-BE49-F238E27FC236}">
              <a16:creationId xmlns:a16="http://schemas.microsoft.com/office/drawing/2014/main" xmlns="" id="{00000000-0008-0000-0300-00007F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28" name="Text Box 127">
          <a:extLst>
            <a:ext uri="{FF2B5EF4-FFF2-40B4-BE49-F238E27FC236}">
              <a16:creationId xmlns:a16="http://schemas.microsoft.com/office/drawing/2014/main" xmlns="" id="{00000000-0008-0000-0300-000080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29" name="Text Box 128">
          <a:extLst>
            <a:ext uri="{FF2B5EF4-FFF2-40B4-BE49-F238E27FC236}">
              <a16:creationId xmlns:a16="http://schemas.microsoft.com/office/drawing/2014/main" xmlns="" id="{00000000-0008-0000-0300-000081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30" name="Text Box 129">
          <a:extLst>
            <a:ext uri="{FF2B5EF4-FFF2-40B4-BE49-F238E27FC236}">
              <a16:creationId xmlns:a16="http://schemas.microsoft.com/office/drawing/2014/main" xmlns="" id="{00000000-0008-0000-0300-000082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31" name="Text Box 130">
          <a:extLst>
            <a:ext uri="{FF2B5EF4-FFF2-40B4-BE49-F238E27FC236}">
              <a16:creationId xmlns:a16="http://schemas.microsoft.com/office/drawing/2014/main" xmlns="" id="{00000000-0008-0000-0300-000083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32" name="Text Box 131">
          <a:extLst>
            <a:ext uri="{FF2B5EF4-FFF2-40B4-BE49-F238E27FC236}">
              <a16:creationId xmlns:a16="http://schemas.microsoft.com/office/drawing/2014/main" xmlns="" id="{00000000-0008-0000-0300-000084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33" name="Text Box 132">
          <a:extLst>
            <a:ext uri="{FF2B5EF4-FFF2-40B4-BE49-F238E27FC236}">
              <a16:creationId xmlns:a16="http://schemas.microsoft.com/office/drawing/2014/main" xmlns="" id="{00000000-0008-0000-0300-000085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34" name="Text Box 133">
          <a:extLst>
            <a:ext uri="{FF2B5EF4-FFF2-40B4-BE49-F238E27FC236}">
              <a16:creationId xmlns:a16="http://schemas.microsoft.com/office/drawing/2014/main" xmlns="" id="{00000000-0008-0000-0300-000086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35" name="Text Box 134">
          <a:extLst>
            <a:ext uri="{FF2B5EF4-FFF2-40B4-BE49-F238E27FC236}">
              <a16:creationId xmlns:a16="http://schemas.microsoft.com/office/drawing/2014/main" xmlns="" id="{00000000-0008-0000-0300-000087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36" name="Text Box 135">
          <a:extLst>
            <a:ext uri="{FF2B5EF4-FFF2-40B4-BE49-F238E27FC236}">
              <a16:creationId xmlns:a16="http://schemas.microsoft.com/office/drawing/2014/main" xmlns="" id="{00000000-0008-0000-0300-000088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37" name="Text Box 136">
          <a:extLst>
            <a:ext uri="{FF2B5EF4-FFF2-40B4-BE49-F238E27FC236}">
              <a16:creationId xmlns:a16="http://schemas.microsoft.com/office/drawing/2014/main" xmlns="" id="{00000000-0008-0000-0300-000089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38" name="Text Box 137">
          <a:extLst>
            <a:ext uri="{FF2B5EF4-FFF2-40B4-BE49-F238E27FC236}">
              <a16:creationId xmlns:a16="http://schemas.microsoft.com/office/drawing/2014/main" xmlns="" id="{00000000-0008-0000-0300-00008A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0</xdr:row>
      <xdr:rowOff>0</xdr:rowOff>
    </xdr:from>
    <xdr:to>
      <xdr:col>6</xdr:col>
      <xdr:colOff>95250</xdr:colOff>
      <xdr:row>1</xdr:row>
      <xdr:rowOff>28575</xdr:rowOff>
    </xdr:to>
    <xdr:sp macro="" textlink="">
      <xdr:nvSpPr>
        <xdr:cNvPr id="139" name="Text Box 138">
          <a:extLst>
            <a:ext uri="{FF2B5EF4-FFF2-40B4-BE49-F238E27FC236}">
              <a16:creationId xmlns:a16="http://schemas.microsoft.com/office/drawing/2014/main" xmlns="" id="{00000000-0008-0000-0300-00008B000000}"/>
            </a:ext>
          </a:extLst>
        </xdr:cNvPr>
        <xdr:cNvSpPr txBox="1">
          <a:spLocks noChangeArrowheads="1"/>
        </xdr:cNvSpPr>
      </xdr:nvSpPr>
      <xdr:spPr bwMode="auto">
        <a:xfrm>
          <a:off x="5734050" y="0"/>
          <a:ext cx="952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38100</xdr:colOff>
      <xdr:row>28</xdr:row>
      <xdr:rowOff>19050</xdr:rowOff>
    </xdr:from>
    <xdr:to>
      <xdr:col>1</xdr:col>
      <xdr:colOff>2362200</xdr:colOff>
      <xdr:row>28</xdr:row>
      <xdr:rowOff>2771775</xdr:rowOff>
    </xdr:to>
    <xdr:pic>
      <xdr:nvPicPr>
        <xdr:cNvPr id="140" name="Picture 16">
          <a:extLst>
            <a:ext uri="{FF2B5EF4-FFF2-40B4-BE49-F238E27FC236}">
              <a16:creationId xmlns:a16="http://schemas.microsoft.com/office/drawing/2014/main" xmlns="" id="{00000000-0008-0000-0300-00008C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11029950"/>
          <a:ext cx="2324100" cy="2752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2400300</xdr:colOff>
      <xdr:row>28</xdr:row>
      <xdr:rowOff>28575</xdr:rowOff>
    </xdr:from>
    <xdr:to>
      <xdr:col>5</xdr:col>
      <xdr:colOff>95250</xdr:colOff>
      <xdr:row>28</xdr:row>
      <xdr:rowOff>2781300</xdr:rowOff>
    </xdr:to>
    <xdr:pic>
      <xdr:nvPicPr>
        <xdr:cNvPr id="141" name="Picture 17">
          <a:extLst>
            <a:ext uri="{FF2B5EF4-FFF2-40B4-BE49-F238E27FC236}">
              <a16:creationId xmlns:a16="http://schemas.microsoft.com/office/drawing/2014/main" xmlns="" id="{00000000-0008-0000-0300-00008D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952750" y="11039475"/>
          <a:ext cx="1990725" cy="2752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view="pageBreakPreview" topLeftCell="A16" zoomScale="145" zoomScaleNormal="100" zoomScaleSheetLayoutView="145" workbookViewId="0">
      <selection activeCell="A22" sqref="A22"/>
    </sheetView>
  </sheetViews>
  <sheetFormatPr defaultColWidth="9.140625" defaultRowHeight="12.75"/>
  <cols>
    <col min="1" max="1" width="92.7109375" style="95" customWidth="1"/>
    <col min="2" max="16384" width="9.140625" style="95"/>
  </cols>
  <sheetData>
    <row r="1" spans="1:1">
      <c r="A1" s="94" t="s">
        <v>55</v>
      </c>
    </row>
    <row r="2" spans="1:1">
      <c r="A2" s="96"/>
    </row>
    <row r="3" spans="1:1" ht="38.25">
      <c r="A3" s="97" t="s">
        <v>26</v>
      </c>
    </row>
    <row r="4" spans="1:1">
      <c r="A4" s="96"/>
    </row>
    <row r="5" spans="1:1">
      <c r="A5" s="98"/>
    </row>
    <row r="6" spans="1:1">
      <c r="A6" s="97" t="s">
        <v>56</v>
      </c>
    </row>
    <row r="7" spans="1:1" ht="117.75" customHeight="1">
      <c r="A7" s="98" t="s">
        <v>57</v>
      </c>
    </row>
    <row r="8" spans="1:1">
      <c r="A8" s="98"/>
    </row>
    <row r="9" spans="1:1">
      <c r="A9" s="96"/>
    </row>
    <row r="10" spans="1:1">
      <c r="A10" s="169" t="s">
        <v>58</v>
      </c>
    </row>
    <row r="11" spans="1:1" ht="89.25">
      <c r="A11" s="98" t="s">
        <v>59</v>
      </c>
    </row>
    <row r="12" spans="1:1" ht="114.75">
      <c r="A12" s="98" t="s">
        <v>197</v>
      </c>
    </row>
    <row r="13" spans="1:1">
      <c r="A13" s="98"/>
    </row>
    <row r="14" spans="1:1">
      <c r="A14" s="169" t="s">
        <v>60</v>
      </c>
    </row>
    <row r="15" spans="1:1" ht="344.25">
      <c r="A15" s="98" t="s">
        <v>198</v>
      </c>
    </row>
    <row r="16" spans="1:1">
      <c r="A16" s="96"/>
    </row>
    <row r="17" spans="1:1">
      <c r="A17" s="169" t="s">
        <v>61</v>
      </c>
    </row>
    <row r="18" spans="1:1" ht="165.75">
      <c r="A18" s="98" t="s">
        <v>497</v>
      </c>
    </row>
    <row r="19" spans="1:1">
      <c r="A19" s="96"/>
    </row>
    <row r="20" spans="1:1">
      <c r="A20" s="169" t="s">
        <v>62</v>
      </c>
    </row>
    <row r="21" spans="1:1">
      <c r="A21" s="96"/>
    </row>
    <row r="22" spans="1:1" ht="76.5">
      <c r="A22" s="98" t="s">
        <v>63</v>
      </c>
    </row>
    <row r="23" spans="1:1" ht="63.75">
      <c r="A23" s="98" t="s">
        <v>199</v>
      </c>
    </row>
    <row r="24" spans="1:1" ht="109.5" customHeight="1">
      <c r="A24" s="99" t="s">
        <v>64</v>
      </c>
    </row>
    <row r="25" spans="1:1" ht="34.5" customHeight="1">
      <c r="A25" s="98" t="s">
        <v>65</v>
      </c>
    </row>
    <row r="26" spans="1:1" ht="114.75">
      <c r="A26" s="99" t="s">
        <v>66</v>
      </c>
    </row>
    <row r="27" spans="1:1" ht="38.25">
      <c r="A27" s="98" t="s">
        <v>67</v>
      </c>
    </row>
    <row r="28" spans="1:1">
      <c r="A28" s="98" t="s">
        <v>68</v>
      </c>
    </row>
    <row r="29" spans="1:1" ht="51">
      <c r="A29" s="96" t="s">
        <v>69</v>
      </c>
    </row>
    <row r="30" spans="1:1" ht="25.5">
      <c r="A30" s="98" t="s">
        <v>70</v>
      </c>
    </row>
    <row r="31" spans="1:1">
      <c r="A31" s="96" t="s">
        <v>71</v>
      </c>
    </row>
    <row r="32" spans="1:1">
      <c r="A32" s="96"/>
    </row>
    <row r="33" spans="1:1">
      <c r="A33" s="96"/>
    </row>
    <row r="34" spans="1:1">
      <c r="A34" s="96"/>
    </row>
    <row r="35" spans="1:1">
      <c r="A35" s="96"/>
    </row>
    <row r="36" spans="1:1">
      <c r="A36" s="96"/>
    </row>
  </sheetData>
  <phoneticPr fontId="0" type="noConversion"/>
  <pageMargins left="0.7" right="0.7" top="0.75" bottom="0.75" header="0.3" footer="0.3"/>
  <pageSetup paperSize="9" orientation="portrait" horizontalDpi="4294967294" r:id="rId1"/>
  <rowBreaks count="1" manualBreakCount="1">
    <brk id="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6"/>
  <sheetViews>
    <sheetView view="pageBreakPreview" topLeftCell="A294" zoomScale="130" zoomScaleNormal="100" zoomScaleSheetLayoutView="130" zoomScalePageLayoutView="70" workbookViewId="0">
      <selection activeCell="F323" sqref="F323"/>
    </sheetView>
  </sheetViews>
  <sheetFormatPr defaultColWidth="9.140625" defaultRowHeight="16.5"/>
  <cols>
    <col min="1" max="1" width="8.140625" style="71" customWidth="1"/>
    <col min="2" max="2" width="62.5703125" style="6" customWidth="1"/>
    <col min="3" max="3" width="9.5703125" style="24" bestFit="1" customWidth="1"/>
    <col min="4" max="4" width="10.5703125" style="26" customWidth="1"/>
    <col min="5" max="5" width="11.140625" style="23" bestFit="1" customWidth="1"/>
    <col min="6" max="6" width="15.140625" style="23" customWidth="1"/>
    <col min="7" max="16384" width="9.140625" style="4"/>
  </cols>
  <sheetData>
    <row r="1" spans="1:6" s="1" customFormat="1">
      <c r="A1" s="68"/>
      <c r="B1" s="565" t="s">
        <v>183</v>
      </c>
      <c r="C1" s="565"/>
      <c r="D1" s="565"/>
      <c r="E1" s="565"/>
      <c r="F1" s="203" t="s">
        <v>16</v>
      </c>
    </row>
    <row r="2" spans="1:6" s="1" customFormat="1" ht="33">
      <c r="A2" s="68"/>
      <c r="B2" s="566" t="s">
        <v>75</v>
      </c>
      <c r="C2" s="566"/>
      <c r="D2" s="566"/>
      <c r="E2" s="566"/>
      <c r="F2" s="203" t="s">
        <v>214</v>
      </c>
    </row>
    <row r="3" spans="1:6" s="1" customFormat="1">
      <c r="A3" s="204"/>
      <c r="B3" s="565" t="s">
        <v>106</v>
      </c>
      <c r="C3" s="565"/>
      <c r="D3" s="565"/>
      <c r="E3" s="565"/>
      <c r="F3" s="11"/>
    </row>
    <row r="4" spans="1:6" s="1" customFormat="1">
      <c r="A4" s="204"/>
      <c r="B4" s="567"/>
      <c r="C4" s="567"/>
      <c r="D4" s="567"/>
      <c r="E4" s="567"/>
      <c r="F4" s="11"/>
    </row>
    <row r="5" spans="1:6" s="9" customFormat="1">
      <c r="A5" s="69"/>
      <c r="B5" s="2"/>
      <c r="C5" s="12"/>
      <c r="D5" s="13"/>
      <c r="E5" s="14"/>
      <c r="F5" s="15"/>
    </row>
    <row r="6" spans="1:6" s="9" customFormat="1" ht="17.25" thickBot="1">
      <c r="A6" s="70" t="s">
        <v>5</v>
      </c>
      <c r="B6" s="80" t="s">
        <v>3</v>
      </c>
      <c r="C6" s="16"/>
      <c r="D6" s="17"/>
      <c r="E6" s="18"/>
      <c r="F6" s="19"/>
    </row>
    <row r="7" spans="1:6" s="152" customFormat="1" ht="13.5">
      <c r="A7" s="100" t="s">
        <v>10</v>
      </c>
      <c r="B7" s="100" t="s">
        <v>11</v>
      </c>
      <c r="C7" s="101" t="s">
        <v>12</v>
      </c>
      <c r="D7" s="102" t="s">
        <v>13</v>
      </c>
      <c r="E7" s="102" t="s">
        <v>14</v>
      </c>
      <c r="F7" s="100" t="s">
        <v>15</v>
      </c>
    </row>
    <row r="8" spans="1:6" s="9" customFormat="1">
      <c r="A8" s="20"/>
      <c r="B8" s="20"/>
      <c r="C8" s="21"/>
      <c r="D8" s="22"/>
      <c r="E8" s="22"/>
      <c r="F8" s="20"/>
    </row>
    <row r="9" spans="1:6" s="9" customFormat="1" ht="115.5">
      <c r="A9" s="127">
        <v>1</v>
      </c>
      <c r="B9" s="126" t="s">
        <v>44</v>
      </c>
      <c r="C9" s="24" t="s">
        <v>1</v>
      </c>
      <c r="D9" s="26">
        <v>1</v>
      </c>
      <c r="E9" s="23"/>
      <c r="F9" s="23"/>
    </row>
    <row r="10" spans="1:6" s="9" customFormat="1">
      <c r="A10" s="69"/>
      <c r="B10" s="63"/>
      <c r="C10" s="24"/>
      <c r="D10" s="26"/>
      <c r="E10" s="23"/>
      <c r="F10" s="23"/>
    </row>
    <row r="11" spans="1:6" s="9" customFormat="1" ht="58.9" customHeight="1">
      <c r="A11" s="69">
        <v>2</v>
      </c>
      <c r="B11" s="63" t="s">
        <v>108</v>
      </c>
      <c r="C11" s="24" t="s">
        <v>2</v>
      </c>
      <c r="D11" s="26">
        <v>15</v>
      </c>
      <c r="E11" s="23"/>
      <c r="F11" s="23"/>
    </row>
    <row r="12" spans="1:6" s="9" customFormat="1">
      <c r="A12" s="69"/>
      <c r="B12" s="2"/>
      <c r="C12" s="12"/>
      <c r="D12" s="13"/>
      <c r="E12" s="23"/>
      <c r="F12" s="23"/>
    </row>
    <row r="13" spans="1:6" s="9" customFormat="1" ht="40.9" customHeight="1">
      <c r="A13" s="69">
        <f>A11+1</f>
        <v>3</v>
      </c>
      <c r="B13" s="2" t="s">
        <v>107</v>
      </c>
      <c r="C13" s="41" t="s">
        <v>43</v>
      </c>
      <c r="D13" s="26">
        <v>3</v>
      </c>
      <c r="E13" s="23"/>
      <c r="F13" s="23"/>
    </row>
    <row r="14" spans="1:6" s="9" customFormat="1">
      <c r="A14" s="69"/>
      <c r="B14" s="2"/>
      <c r="C14" s="41"/>
      <c r="D14" s="26"/>
      <c r="E14" s="23"/>
      <c r="F14" s="23"/>
    </row>
    <row r="15" spans="1:6" s="9" customFormat="1" ht="51" customHeight="1">
      <c r="A15" s="69">
        <f>A13+1</f>
        <v>4</v>
      </c>
      <c r="B15" s="2" t="s">
        <v>49</v>
      </c>
      <c r="C15" s="24" t="s">
        <v>17</v>
      </c>
      <c r="D15" s="26">
        <v>3</v>
      </c>
      <c r="E15" s="23"/>
      <c r="F15" s="23"/>
    </row>
    <row r="16" spans="1:6" s="9" customFormat="1">
      <c r="A16" s="69"/>
      <c r="B16" s="2"/>
      <c r="C16" s="24"/>
      <c r="D16" s="26"/>
      <c r="E16" s="23"/>
      <c r="F16" s="23"/>
    </row>
    <row r="17" spans="1:6" s="9" customFormat="1" ht="55.15" customHeight="1">
      <c r="A17" s="69">
        <f>A15+1</f>
        <v>5</v>
      </c>
      <c r="B17" s="2" t="s">
        <v>109</v>
      </c>
      <c r="C17" s="24" t="s">
        <v>88</v>
      </c>
      <c r="D17" s="26">
        <v>1</v>
      </c>
      <c r="E17" s="23"/>
      <c r="F17" s="23"/>
    </row>
    <row r="18" spans="1:6" s="9" customFormat="1">
      <c r="A18" s="69"/>
      <c r="B18" s="2"/>
      <c r="C18" s="24"/>
      <c r="D18" s="26"/>
      <c r="E18" s="23"/>
      <c r="F18" s="23"/>
    </row>
    <row r="19" spans="1:6" s="9" customFormat="1" ht="264" customHeight="1">
      <c r="A19" s="69">
        <f>A17+1</f>
        <v>6</v>
      </c>
      <c r="B19" s="142" t="s">
        <v>110</v>
      </c>
      <c r="C19" s="24"/>
      <c r="D19" s="26"/>
      <c r="E19" s="23"/>
      <c r="F19" s="23"/>
    </row>
    <row r="20" spans="1:6" s="9" customFormat="1">
      <c r="A20" s="69"/>
      <c r="B20" s="142" t="s">
        <v>111</v>
      </c>
      <c r="C20" s="24" t="s">
        <v>17</v>
      </c>
      <c r="D20" s="26">
        <v>1022</v>
      </c>
      <c r="E20" s="23"/>
      <c r="F20" s="23"/>
    </row>
    <row r="21" spans="1:6" s="9" customFormat="1" ht="17.25" thickBot="1">
      <c r="A21" s="70"/>
      <c r="B21" s="80"/>
      <c r="C21" s="27"/>
      <c r="D21" s="17"/>
      <c r="E21" s="29"/>
      <c r="F21" s="29"/>
    </row>
    <row r="22" spans="1:6" s="9" customFormat="1">
      <c r="A22" s="69" t="s">
        <v>5</v>
      </c>
      <c r="B22" s="2" t="s">
        <v>3</v>
      </c>
      <c r="C22" s="12"/>
      <c r="D22" s="13"/>
      <c r="E22" s="14"/>
      <c r="F22" s="79"/>
    </row>
    <row r="23" spans="1:6" s="9" customFormat="1">
      <c r="A23" s="69"/>
      <c r="B23" s="2"/>
      <c r="C23" s="41"/>
      <c r="D23" s="13"/>
      <c r="E23" s="43"/>
    </row>
    <row r="24" spans="1:6" s="9" customFormat="1">
      <c r="A24" s="69"/>
      <c r="B24" s="2"/>
      <c r="C24" s="24"/>
      <c r="D24" s="13"/>
      <c r="E24" s="23"/>
      <c r="F24" s="23"/>
    </row>
    <row r="25" spans="1:6" ht="17.25" thickBot="1">
      <c r="A25" s="70" t="s">
        <v>6</v>
      </c>
      <c r="B25" s="80" t="s">
        <v>24</v>
      </c>
      <c r="C25" s="16"/>
      <c r="D25" s="17"/>
      <c r="E25" s="18"/>
      <c r="F25" s="19"/>
    </row>
    <row r="26" spans="1:6">
      <c r="B26" s="3"/>
      <c r="D26" s="25"/>
    </row>
    <row r="27" spans="1:6" ht="69" customHeight="1">
      <c r="A27" s="71">
        <v>1</v>
      </c>
      <c r="B27" s="3" t="s">
        <v>175</v>
      </c>
    </row>
    <row r="28" spans="1:6">
      <c r="B28" s="3" t="s">
        <v>112</v>
      </c>
      <c r="C28" s="24" t="s">
        <v>17</v>
      </c>
      <c r="D28" s="26">
        <v>120</v>
      </c>
    </row>
    <row r="29" spans="1:6" ht="18.600000000000001" customHeight="1">
      <c r="B29" s="3" t="s">
        <v>113</v>
      </c>
      <c r="C29" s="24" t="s">
        <v>43</v>
      </c>
      <c r="D29" s="26">
        <v>50</v>
      </c>
    </row>
    <row r="30" spans="1:6" ht="8.25" customHeight="1">
      <c r="B30" s="3"/>
    </row>
    <row r="31" spans="1:6" ht="115.5" customHeight="1">
      <c r="A31" s="71">
        <v>2</v>
      </c>
      <c r="B31" s="63" t="s">
        <v>89</v>
      </c>
      <c r="C31" s="41" t="s">
        <v>17</v>
      </c>
      <c r="D31" s="13">
        <v>650</v>
      </c>
      <c r="E31" s="43"/>
      <c r="F31" s="43"/>
    </row>
    <row r="32" spans="1:6" ht="19.149999999999999" customHeight="1">
      <c r="B32" s="63"/>
      <c r="C32" s="41"/>
      <c r="D32" s="13"/>
      <c r="E32" s="43"/>
      <c r="F32" s="43"/>
    </row>
    <row r="33" spans="1:6" ht="33">
      <c r="A33" s="71">
        <f>A31+1</f>
        <v>3</v>
      </c>
      <c r="B33" s="63" t="s">
        <v>76</v>
      </c>
    </row>
    <row r="34" spans="1:6">
      <c r="B34" s="63" t="s">
        <v>77</v>
      </c>
      <c r="C34" s="41" t="s">
        <v>0</v>
      </c>
      <c r="D34" s="13">
        <v>28</v>
      </c>
      <c r="E34" s="43"/>
      <c r="F34" s="43"/>
    </row>
    <row r="35" spans="1:6">
      <c r="B35" s="63" t="s">
        <v>78</v>
      </c>
      <c r="C35" s="41" t="s">
        <v>0</v>
      </c>
      <c r="D35" s="13">
        <v>34</v>
      </c>
      <c r="E35" s="43"/>
      <c r="F35" s="43"/>
    </row>
    <row r="36" spans="1:6">
      <c r="B36" s="63" t="s">
        <v>79</v>
      </c>
      <c r="C36" s="41" t="s">
        <v>0</v>
      </c>
      <c r="D36" s="13">
        <v>26</v>
      </c>
      <c r="E36" s="43"/>
      <c r="F36" s="43"/>
    </row>
    <row r="37" spans="1:6">
      <c r="B37" s="63" t="s">
        <v>80</v>
      </c>
      <c r="C37" s="41" t="s">
        <v>0</v>
      </c>
      <c r="D37" s="13">
        <v>2</v>
      </c>
      <c r="E37" s="43"/>
      <c r="F37" s="43"/>
    </row>
    <row r="38" spans="1:6">
      <c r="B38" s="63" t="s">
        <v>81</v>
      </c>
      <c r="C38" s="41" t="s">
        <v>0</v>
      </c>
      <c r="D38" s="13">
        <v>12</v>
      </c>
      <c r="E38" s="43"/>
      <c r="F38" s="43"/>
    </row>
    <row r="39" spans="1:6">
      <c r="B39" s="63" t="s">
        <v>82</v>
      </c>
      <c r="C39" s="41" t="s">
        <v>0</v>
      </c>
      <c r="D39" s="13">
        <v>8</v>
      </c>
      <c r="E39" s="43"/>
      <c r="F39" s="43"/>
    </row>
    <row r="40" spans="1:6">
      <c r="B40" s="63" t="s">
        <v>83</v>
      </c>
      <c r="C40" s="41" t="s">
        <v>0</v>
      </c>
      <c r="D40" s="13">
        <v>2</v>
      </c>
      <c r="E40" s="43"/>
      <c r="F40" s="43"/>
    </row>
    <row r="41" spans="1:6">
      <c r="B41" s="63" t="s">
        <v>84</v>
      </c>
      <c r="C41" s="41" t="s">
        <v>0</v>
      </c>
      <c r="D41" s="13">
        <v>4</v>
      </c>
      <c r="E41" s="43"/>
      <c r="F41" s="43"/>
    </row>
    <row r="42" spans="1:6">
      <c r="B42" s="63" t="s">
        <v>85</v>
      </c>
      <c r="C42" s="41" t="s">
        <v>0</v>
      </c>
      <c r="D42" s="13">
        <v>2</v>
      </c>
      <c r="E42" s="43"/>
      <c r="F42" s="43"/>
    </row>
    <row r="43" spans="1:6" ht="14.45" customHeight="1">
      <c r="B43" s="63" t="s">
        <v>86</v>
      </c>
      <c r="C43" s="41" t="s">
        <v>0</v>
      </c>
      <c r="D43" s="13">
        <v>4</v>
      </c>
      <c r="E43" s="43"/>
      <c r="F43" s="43"/>
    </row>
    <row r="44" spans="1:6" ht="14.45" customHeight="1">
      <c r="B44" s="63" t="s">
        <v>87</v>
      </c>
      <c r="C44" s="41" t="s">
        <v>0</v>
      </c>
      <c r="D44" s="13">
        <v>4</v>
      </c>
      <c r="E44" s="43"/>
      <c r="F44" s="43"/>
    </row>
    <row r="45" spans="1:6">
      <c r="B45" s="63"/>
      <c r="C45" s="41"/>
      <c r="D45" s="13"/>
      <c r="E45" s="43"/>
      <c r="F45" s="43"/>
    </row>
    <row r="46" spans="1:6" ht="54" customHeight="1">
      <c r="A46" s="71">
        <v>4</v>
      </c>
      <c r="B46" s="63" t="s">
        <v>146</v>
      </c>
      <c r="C46" s="41" t="s">
        <v>0</v>
      </c>
      <c r="D46" s="13">
        <v>30</v>
      </c>
      <c r="E46" s="43"/>
      <c r="F46" s="43"/>
    </row>
    <row r="47" spans="1:6" ht="12" customHeight="1">
      <c r="B47" s="63"/>
      <c r="C47" s="41"/>
      <c r="D47" s="13"/>
      <c r="E47" s="43"/>
      <c r="F47" s="43"/>
    </row>
    <row r="48" spans="1:6" ht="65.45" customHeight="1">
      <c r="A48" s="71">
        <v>5</v>
      </c>
      <c r="B48" s="63" t="s">
        <v>173</v>
      </c>
      <c r="C48" s="41" t="s">
        <v>0</v>
      </c>
      <c r="D48" s="13">
        <v>30</v>
      </c>
      <c r="E48" s="43"/>
      <c r="F48" s="43"/>
    </row>
    <row r="49" spans="1:6" ht="8.25" customHeight="1">
      <c r="B49" s="63"/>
      <c r="C49" s="41"/>
      <c r="D49" s="13"/>
      <c r="E49" s="43"/>
      <c r="F49" s="43"/>
    </row>
    <row r="50" spans="1:6" ht="49.5">
      <c r="A50" s="71">
        <v>6</v>
      </c>
      <c r="B50" s="63" t="s">
        <v>200</v>
      </c>
      <c r="C50" s="170"/>
      <c r="D50" s="170"/>
      <c r="E50" s="170"/>
      <c r="F50" s="43"/>
    </row>
    <row r="51" spans="1:6">
      <c r="B51" s="63" t="s">
        <v>185</v>
      </c>
      <c r="C51" s="41" t="s">
        <v>52</v>
      </c>
      <c r="D51" s="41">
        <v>200</v>
      </c>
      <c r="E51" s="43"/>
      <c r="F51" s="43"/>
    </row>
    <row r="52" spans="1:6">
      <c r="B52" s="63" t="s">
        <v>174</v>
      </c>
      <c r="C52" s="41" t="s">
        <v>52</v>
      </c>
      <c r="D52" s="41">
        <v>465</v>
      </c>
      <c r="E52" s="43"/>
      <c r="F52" s="43"/>
    </row>
    <row r="53" spans="1:6">
      <c r="B53" s="63" t="s">
        <v>186</v>
      </c>
      <c r="C53" s="41" t="s">
        <v>52</v>
      </c>
      <c r="D53" s="42">
        <f>D215+D203</f>
        <v>525</v>
      </c>
      <c r="E53" s="43"/>
      <c r="F53" s="43"/>
    </row>
    <row r="54" spans="1:6">
      <c r="B54" s="63" t="s">
        <v>187</v>
      </c>
      <c r="C54" s="41" t="s">
        <v>52</v>
      </c>
      <c r="D54" s="13">
        <v>630</v>
      </c>
      <c r="E54" s="43"/>
      <c r="F54" s="43"/>
    </row>
    <row r="55" spans="1:6" s="9" customFormat="1" ht="16.149999999999999" customHeight="1">
      <c r="A55" s="71"/>
      <c r="B55" s="3"/>
      <c r="C55" s="24"/>
      <c r="D55" s="26"/>
      <c r="E55" s="23"/>
      <c r="F55" s="23"/>
    </row>
    <row r="56" spans="1:6" s="9" customFormat="1" ht="33.6" customHeight="1">
      <c r="A56" s="75">
        <v>7</v>
      </c>
      <c r="B56" s="8" t="s">
        <v>90</v>
      </c>
      <c r="C56" s="41" t="s">
        <v>88</v>
      </c>
      <c r="D56" s="42">
        <v>1</v>
      </c>
      <c r="E56" s="43"/>
      <c r="F56" s="40"/>
    </row>
    <row r="57" spans="1:6" s="9" customFormat="1" ht="19.149999999999999" customHeight="1">
      <c r="A57" s="75"/>
      <c r="B57" s="8"/>
      <c r="C57" s="41"/>
      <c r="D57" s="42"/>
      <c r="E57" s="43"/>
      <c r="F57" s="40"/>
    </row>
    <row r="58" spans="1:6" s="9" customFormat="1" ht="99">
      <c r="A58" s="75">
        <v>8</v>
      </c>
      <c r="B58" s="63" t="s">
        <v>201</v>
      </c>
      <c r="C58" s="24" t="s">
        <v>43</v>
      </c>
      <c r="D58" s="181">
        <v>16</v>
      </c>
      <c r="E58" s="23"/>
      <c r="F58" s="23"/>
    </row>
    <row r="59" spans="1:6" ht="17.25" thickBot="1">
      <c r="A59" s="72"/>
      <c r="B59" s="7"/>
      <c r="C59" s="27"/>
      <c r="D59" s="28"/>
      <c r="E59" s="29"/>
      <c r="F59" s="29"/>
    </row>
    <row r="60" spans="1:6">
      <c r="A60" s="71" t="s">
        <v>6</v>
      </c>
      <c r="B60" s="3" t="s">
        <v>25</v>
      </c>
      <c r="C60" s="30"/>
      <c r="D60" s="31"/>
      <c r="E60" s="32"/>
      <c r="F60" s="32"/>
    </row>
    <row r="61" spans="1:6">
      <c r="B61" s="3"/>
    </row>
    <row r="62" spans="1:6">
      <c r="B62" s="3"/>
    </row>
    <row r="63" spans="1:6" ht="17.25" thickBot="1">
      <c r="A63" s="73" t="s">
        <v>7</v>
      </c>
      <c r="B63" s="84" t="s">
        <v>35</v>
      </c>
      <c r="C63" s="33"/>
      <c r="D63" s="34"/>
      <c r="E63" s="35"/>
      <c r="F63" s="35"/>
    </row>
    <row r="64" spans="1:6">
      <c r="A64" s="76"/>
      <c r="B64" s="82"/>
      <c r="C64" s="53"/>
      <c r="D64" s="54"/>
      <c r="E64" s="40"/>
      <c r="F64" s="40"/>
    </row>
    <row r="65" spans="1:6" ht="132">
      <c r="A65" s="76">
        <v>1</v>
      </c>
      <c r="B65" s="125" t="s">
        <v>48</v>
      </c>
      <c r="C65" s="24" t="s">
        <v>22</v>
      </c>
      <c r="D65" s="153">
        <v>900</v>
      </c>
    </row>
    <row r="66" spans="1:6" ht="12.75" customHeight="1">
      <c r="A66" s="76"/>
      <c r="B66" s="125"/>
    </row>
    <row r="67" spans="1:6" ht="115.5">
      <c r="A67" s="76">
        <f>A65+1</f>
        <v>2</v>
      </c>
      <c r="B67" s="125" t="s">
        <v>176</v>
      </c>
      <c r="C67" s="4"/>
      <c r="D67" s="4"/>
      <c r="E67" s="4"/>
      <c r="F67" s="4"/>
    </row>
    <row r="68" spans="1:6">
      <c r="A68" s="76" t="s">
        <v>72</v>
      </c>
      <c r="B68" s="125" t="s">
        <v>73</v>
      </c>
      <c r="C68" s="24" t="s">
        <v>0</v>
      </c>
      <c r="D68" s="26">
        <f>170*5</f>
        <v>850</v>
      </c>
    </row>
    <row r="69" spans="1:6">
      <c r="A69" s="76" t="s">
        <v>74</v>
      </c>
      <c r="B69" s="125" t="s">
        <v>145</v>
      </c>
      <c r="C69" s="24" t="s">
        <v>0</v>
      </c>
      <c r="D69" s="26">
        <f>114*5</f>
        <v>570</v>
      </c>
    </row>
    <row r="70" spans="1:6">
      <c r="A70" s="76"/>
      <c r="B70" s="125"/>
      <c r="D70" s="171"/>
    </row>
    <row r="71" spans="1:6" ht="99">
      <c r="A71" s="71">
        <v>3</v>
      </c>
      <c r="B71" s="63" t="s">
        <v>195</v>
      </c>
      <c r="C71" s="4"/>
      <c r="D71" s="4"/>
      <c r="E71" s="4"/>
      <c r="F71" s="4"/>
    </row>
    <row r="72" spans="1:6" ht="18">
      <c r="B72" s="3" t="s">
        <v>39</v>
      </c>
      <c r="C72" s="24" t="s">
        <v>22</v>
      </c>
      <c r="D72" s="26">
        <v>790</v>
      </c>
    </row>
    <row r="73" spans="1:6">
      <c r="B73" s="3" t="s">
        <v>40</v>
      </c>
      <c r="C73" s="24" t="s">
        <v>41</v>
      </c>
      <c r="D73" s="26">
        <f>D72*5</f>
        <v>3950</v>
      </c>
    </row>
    <row r="74" spans="1:6">
      <c r="B74" s="3"/>
    </row>
    <row r="75" spans="1:6" ht="91.15" customHeight="1">
      <c r="A75" s="71">
        <v>4</v>
      </c>
      <c r="B75" s="63" t="s">
        <v>196</v>
      </c>
      <c r="C75" s="4"/>
      <c r="D75" s="4"/>
      <c r="E75" s="4"/>
      <c r="F75" s="4"/>
    </row>
    <row r="76" spans="1:6" ht="20.45" customHeight="1">
      <c r="B76" s="3" t="s">
        <v>39</v>
      </c>
      <c r="C76" s="24" t="s">
        <v>22</v>
      </c>
      <c r="D76" s="26">
        <v>110</v>
      </c>
    </row>
    <row r="77" spans="1:6" ht="20.45" customHeight="1">
      <c r="B77" s="3" t="s">
        <v>40</v>
      </c>
      <c r="C77" s="24" t="s">
        <v>41</v>
      </c>
      <c r="D77" s="26">
        <f>D76*5</f>
        <v>550</v>
      </c>
    </row>
    <row r="78" spans="1:6">
      <c r="B78" s="3"/>
    </row>
    <row r="79" spans="1:6" ht="48.6" customHeight="1">
      <c r="A79" s="71">
        <v>5</v>
      </c>
      <c r="B79" s="63" t="s">
        <v>91</v>
      </c>
    </row>
    <row r="80" spans="1:6" ht="18">
      <c r="B80" s="3" t="s">
        <v>36</v>
      </c>
      <c r="C80" s="24" t="s">
        <v>21</v>
      </c>
      <c r="D80" s="26">
        <v>3</v>
      </c>
    </row>
    <row r="81" spans="1:4" ht="18">
      <c r="B81" s="3" t="s">
        <v>37</v>
      </c>
      <c r="C81" s="24" t="s">
        <v>22</v>
      </c>
      <c r="D81" s="26">
        <v>7</v>
      </c>
    </row>
    <row r="82" spans="1:4">
      <c r="B82" s="3" t="s">
        <v>38</v>
      </c>
      <c r="C82" s="24" t="s">
        <v>41</v>
      </c>
      <c r="D82" s="26">
        <f>D80*60</f>
        <v>180</v>
      </c>
    </row>
    <row r="83" spans="1:4">
      <c r="B83" s="3"/>
    </row>
    <row r="84" spans="1:4" ht="63.6" customHeight="1">
      <c r="A84" s="71">
        <f>A79+1</f>
        <v>6</v>
      </c>
      <c r="B84" s="63" t="s">
        <v>114</v>
      </c>
    </row>
    <row r="85" spans="1:4" ht="18">
      <c r="B85" s="3" t="s">
        <v>36</v>
      </c>
      <c r="C85" s="24" t="s">
        <v>21</v>
      </c>
      <c r="D85" s="26">
        <v>15</v>
      </c>
    </row>
    <row r="86" spans="1:4" ht="18">
      <c r="B86" s="3" t="s">
        <v>37</v>
      </c>
      <c r="C86" s="24" t="s">
        <v>22</v>
      </c>
      <c r="D86" s="26">
        <v>110</v>
      </c>
    </row>
    <row r="87" spans="1:4">
      <c r="B87" s="3" t="s">
        <v>38</v>
      </c>
      <c r="C87" s="24" t="s">
        <v>41</v>
      </c>
      <c r="D87" s="26">
        <f>D85*60</f>
        <v>900</v>
      </c>
    </row>
    <row r="88" spans="1:4">
      <c r="B88" s="3"/>
    </row>
    <row r="89" spans="1:4" ht="82.5">
      <c r="A89" s="71">
        <f>A84+1</f>
        <v>7</v>
      </c>
      <c r="B89" s="63" t="s">
        <v>92</v>
      </c>
    </row>
    <row r="90" spans="1:4" ht="18">
      <c r="B90" s="3" t="s">
        <v>36</v>
      </c>
      <c r="C90" s="24" t="s">
        <v>21</v>
      </c>
      <c r="D90" s="26">
        <v>7.8</v>
      </c>
    </row>
    <row r="91" spans="1:4" ht="18">
      <c r="B91" s="3" t="s">
        <v>37</v>
      </c>
      <c r="C91" s="24" t="s">
        <v>22</v>
      </c>
      <c r="D91" s="26">
        <v>78</v>
      </c>
    </row>
    <row r="92" spans="1:4">
      <c r="B92" s="3" t="s">
        <v>38</v>
      </c>
      <c r="C92" s="24" t="s">
        <v>41</v>
      </c>
      <c r="D92" s="26">
        <f>D90*70</f>
        <v>546</v>
      </c>
    </row>
    <row r="93" spans="1:4">
      <c r="B93" s="3"/>
    </row>
    <row r="94" spans="1:4" ht="82.5">
      <c r="A94" s="71">
        <f>A89+1</f>
        <v>8</v>
      </c>
      <c r="B94" s="63" t="s">
        <v>178</v>
      </c>
    </row>
    <row r="95" spans="1:4" ht="18">
      <c r="B95" s="3" t="s">
        <v>36</v>
      </c>
      <c r="C95" s="24" t="s">
        <v>21</v>
      </c>
      <c r="D95" s="26">
        <v>1</v>
      </c>
    </row>
    <row r="96" spans="1:4" ht="18">
      <c r="B96" s="3" t="s">
        <v>37</v>
      </c>
      <c r="C96" s="24" t="s">
        <v>22</v>
      </c>
      <c r="D96" s="26">
        <v>30</v>
      </c>
    </row>
    <row r="97" spans="1:6">
      <c r="B97" s="3" t="s">
        <v>38</v>
      </c>
      <c r="C97" s="24" t="s">
        <v>41</v>
      </c>
      <c r="D97" s="26">
        <f>D95*70</f>
        <v>70</v>
      </c>
    </row>
    <row r="98" spans="1:6">
      <c r="B98" s="3"/>
    </row>
    <row r="99" spans="1:6" s="202" customFormat="1" ht="152.25" customHeight="1">
      <c r="A99" s="71">
        <f>A94+1</f>
        <v>9</v>
      </c>
      <c r="B99" s="142" t="s">
        <v>204</v>
      </c>
      <c r="C99" s="24"/>
      <c r="D99" s="26"/>
      <c r="E99" s="23"/>
      <c r="F99" s="23"/>
    </row>
    <row r="100" spans="1:6" s="202" customFormat="1">
      <c r="A100" s="71"/>
      <c r="B100" s="3" t="s">
        <v>36</v>
      </c>
      <c r="C100" s="24" t="s">
        <v>43</v>
      </c>
      <c r="D100" s="26">
        <v>5</v>
      </c>
      <c r="E100" s="23"/>
      <c r="F100" s="23"/>
    </row>
    <row r="101" spans="1:6" s="202" customFormat="1">
      <c r="A101" s="71"/>
      <c r="B101" s="3" t="s">
        <v>37</v>
      </c>
      <c r="C101" s="24" t="s">
        <v>17</v>
      </c>
      <c r="D101" s="26">
        <v>70</v>
      </c>
      <c r="E101" s="23"/>
      <c r="F101" s="23"/>
    </row>
    <row r="102" spans="1:6" s="202" customFormat="1">
      <c r="A102" s="71"/>
      <c r="B102" s="3" t="s">
        <v>38</v>
      </c>
      <c r="C102" s="24" t="s">
        <v>41</v>
      </c>
      <c r="D102" s="26">
        <v>170</v>
      </c>
      <c r="E102" s="23"/>
      <c r="F102" s="23"/>
    </row>
    <row r="103" spans="1:6">
      <c r="B103" s="63"/>
    </row>
    <row r="104" spans="1:6" ht="17.25" thickBot="1">
      <c r="A104" s="72"/>
      <c r="B104" s="7"/>
      <c r="C104" s="27"/>
      <c r="D104" s="28"/>
      <c r="E104" s="29"/>
      <c r="F104" s="29"/>
    </row>
    <row r="105" spans="1:6" s="103" customFormat="1">
      <c r="A105" s="71" t="str">
        <f>A63</f>
        <v>III.</v>
      </c>
      <c r="B105" s="82" t="str">
        <f>B63</f>
        <v>ARMIRANO BETONSKI RADOVI</v>
      </c>
      <c r="C105" s="30"/>
      <c r="D105" s="31"/>
      <c r="E105" s="32"/>
      <c r="F105" s="32"/>
    </row>
    <row r="106" spans="1:6">
      <c r="B106" s="85"/>
      <c r="C106" s="30"/>
      <c r="D106" s="31"/>
      <c r="E106" s="32"/>
      <c r="F106" s="32"/>
    </row>
    <row r="107" spans="1:6">
      <c r="B107" s="3"/>
      <c r="C107" s="30"/>
      <c r="D107" s="31"/>
      <c r="E107" s="32"/>
      <c r="F107" s="32"/>
    </row>
    <row r="108" spans="1:6">
      <c r="B108" s="3"/>
    </row>
    <row r="109" spans="1:6" ht="18.75" customHeight="1" thickBot="1">
      <c r="A109" s="73" t="s">
        <v>18</v>
      </c>
      <c r="B109" s="84" t="s">
        <v>144</v>
      </c>
      <c r="C109" s="33"/>
      <c r="D109" s="34"/>
      <c r="E109" s="35"/>
      <c r="F109" s="35"/>
    </row>
    <row r="110" spans="1:6">
      <c r="A110" s="100"/>
      <c r="B110" s="100"/>
      <c r="C110" s="101"/>
      <c r="D110" s="102"/>
      <c r="E110" s="102"/>
      <c r="F110" s="100"/>
    </row>
    <row r="111" spans="1:6">
      <c r="B111" s="3"/>
    </row>
    <row r="112" spans="1:6" ht="49.5">
      <c r="A112" s="71">
        <v>1</v>
      </c>
      <c r="B112" s="3" t="s">
        <v>202</v>
      </c>
      <c r="C112" s="4"/>
      <c r="D112" s="4"/>
      <c r="E112" s="4"/>
      <c r="F112" s="4"/>
    </row>
    <row r="113" spans="1:6" ht="18">
      <c r="B113" s="3" t="s">
        <v>28</v>
      </c>
      <c r="C113" s="24" t="s">
        <v>22</v>
      </c>
      <c r="D113" s="26">
        <v>450</v>
      </c>
    </row>
    <row r="114" spans="1:6">
      <c r="B114" s="3"/>
    </row>
    <row r="115" spans="1:6" ht="39" customHeight="1">
      <c r="A115" s="71">
        <f>A112+1</f>
        <v>2</v>
      </c>
      <c r="B115" s="3" t="s">
        <v>27</v>
      </c>
      <c r="C115" s="24" t="s">
        <v>22</v>
      </c>
      <c r="D115" s="26">
        <f>D113</f>
        <v>450</v>
      </c>
    </row>
    <row r="116" spans="1:6">
      <c r="B116" s="3"/>
    </row>
    <row r="117" spans="1:6" ht="54" customHeight="1">
      <c r="A117" s="71">
        <f>A115+1</f>
        <v>3</v>
      </c>
      <c r="B117" s="3" t="s">
        <v>29</v>
      </c>
      <c r="C117" s="24" t="s">
        <v>30</v>
      </c>
      <c r="D117" s="26">
        <f>D113</f>
        <v>450</v>
      </c>
    </row>
    <row r="118" spans="1:6" ht="16.149999999999999" customHeight="1">
      <c r="B118" s="3"/>
    </row>
    <row r="119" spans="1:6" ht="55.9" customHeight="1">
      <c r="A119" s="71">
        <f>A117+1</f>
        <v>4</v>
      </c>
      <c r="B119" s="3" t="s">
        <v>31</v>
      </c>
      <c r="C119" s="24" t="s">
        <v>30</v>
      </c>
      <c r="D119" s="26">
        <f>D113</f>
        <v>450</v>
      </c>
    </row>
    <row r="120" spans="1:6">
      <c r="B120" s="3"/>
    </row>
    <row r="121" spans="1:6" ht="115.5">
      <c r="A121" s="71">
        <f>A119+1</f>
        <v>5</v>
      </c>
      <c r="B121" s="3" t="s">
        <v>45</v>
      </c>
      <c r="C121" s="24" t="s">
        <v>2</v>
      </c>
      <c r="D121" s="26">
        <v>15</v>
      </c>
    </row>
    <row r="122" spans="1:6">
      <c r="B122" s="3"/>
    </row>
    <row r="123" spans="1:6" ht="82.5">
      <c r="A123" s="71">
        <f>A121+1</f>
        <v>6</v>
      </c>
      <c r="B123" s="3" t="s">
        <v>50</v>
      </c>
      <c r="C123" s="24" t="s">
        <v>41</v>
      </c>
      <c r="D123" s="26">
        <v>350</v>
      </c>
    </row>
    <row r="124" spans="1:6">
      <c r="B124" s="3"/>
    </row>
    <row r="125" spans="1:6" ht="84">
      <c r="A125" s="71">
        <f>A123+1</f>
        <v>7</v>
      </c>
      <c r="B125" s="3" t="s">
        <v>34</v>
      </c>
    </row>
    <row r="126" spans="1:6" ht="17.25">
      <c r="B126" s="3" t="s">
        <v>42</v>
      </c>
      <c r="C126" s="24" t="s">
        <v>30</v>
      </c>
      <c r="D126" s="26">
        <f>D113</f>
        <v>450</v>
      </c>
    </row>
    <row r="127" spans="1:6" s="5" customFormat="1">
      <c r="A127" s="71"/>
      <c r="B127" s="3"/>
      <c r="C127" s="24"/>
      <c r="D127" s="26"/>
      <c r="E127" s="23"/>
      <c r="F127" s="23"/>
    </row>
    <row r="128" spans="1:6" s="5" customFormat="1" ht="55.15" customHeight="1">
      <c r="A128" s="71">
        <f>A125+1</f>
        <v>8</v>
      </c>
      <c r="B128" s="3" t="s">
        <v>32</v>
      </c>
      <c r="C128" s="24" t="s">
        <v>30</v>
      </c>
      <c r="D128" s="26">
        <f>D113</f>
        <v>450</v>
      </c>
      <c r="E128" s="23"/>
      <c r="F128" s="23"/>
    </row>
    <row r="129" spans="1:6">
      <c r="B129" s="3"/>
    </row>
    <row r="130" spans="1:6" s="133" customFormat="1" ht="165">
      <c r="A130" s="71">
        <f>A128+1</f>
        <v>9</v>
      </c>
      <c r="B130" s="63" t="s">
        <v>33</v>
      </c>
      <c r="C130" s="24" t="s">
        <v>22</v>
      </c>
      <c r="D130" s="26">
        <f>D128</f>
        <v>450</v>
      </c>
      <c r="E130" s="23"/>
      <c r="F130" s="23"/>
    </row>
    <row r="131" spans="1:6" s="107" customFormat="1" ht="17.25" thickBot="1">
      <c r="A131" s="72"/>
      <c r="B131" s="7"/>
      <c r="C131" s="27"/>
      <c r="D131" s="28"/>
      <c r="E131" s="29"/>
      <c r="F131" s="29"/>
    </row>
    <row r="132" spans="1:6" s="107" customFormat="1">
      <c r="A132" s="71" t="str">
        <f>A109</f>
        <v>IV.</v>
      </c>
      <c r="B132" s="3" t="str">
        <f>B109</f>
        <v>OJAČANJE ARM. BET. PLOČE I STUPOVA FRP LAMELAMA</v>
      </c>
      <c r="C132" s="30"/>
      <c r="D132" s="31"/>
      <c r="E132" s="32"/>
      <c r="F132" s="32"/>
    </row>
    <row r="133" spans="1:6" s="133" customFormat="1">
      <c r="A133" s="71"/>
      <c r="B133" s="3"/>
      <c r="C133" s="24"/>
      <c r="D133" s="26"/>
      <c r="E133" s="23"/>
      <c r="F133" s="23"/>
    </row>
    <row r="134" spans="1:6" s="107" customFormat="1" ht="17.25" thickBot="1">
      <c r="A134" s="164" t="s">
        <v>20</v>
      </c>
      <c r="B134" s="165" t="s">
        <v>115</v>
      </c>
      <c r="C134" s="166"/>
      <c r="D134" s="167"/>
      <c r="E134" s="168"/>
      <c r="F134" s="168"/>
    </row>
    <row r="135" spans="1:6" s="107" customFormat="1">
      <c r="A135" s="108"/>
      <c r="B135" s="108"/>
      <c r="C135" s="109"/>
      <c r="D135" s="110"/>
      <c r="E135" s="110"/>
      <c r="F135" s="108"/>
    </row>
    <row r="136" spans="1:6" s="112" customFormat="1" ht="54" customHeight="1">
      <c r="A136" s="141">
        <v>1</v>
      </c>
      <c r="B136" s="143" t="s">
        <v>188</v>
      </c>
      <c r="C136" s="139" t="s">
        <v>43</v>
      </c>
      <c r="D136" s="140">
        <v>4</v>
      </c>
      <c r="E136" s="140"/>
      <c r="F136" s="140"/>
    </row>
    <row r="137" spans="1:6" s="112" customFormat="1">
      <c r="A137" s="141"/>
      <c r="B137" s="143"/>
      <c r="C137" s="139"/>
      <c r="D137" s="140"/>
      <c r="E137" s="140"/>
      <c r="F137" s="140"/>
    </row>
    <row r="138" spans="1:6" s="112" customFormat="1" ht="39" customHeight="1">
      <c r="A138" s="141">
        <f>A136+1</f>
        <v>2</v>
      </c>
      <c r="B138" s="143" t="s">
        <v>189</v>
      </c>
      <c r="C138" s="139" t="s">
        <v>43</v>
      </c>
      <c r="D138" s="140">
        <v>155</v>
      </c>
      <c r="E138" s="140"/>
      <c r="F138" s="140"/>
    </row>
    <row r="139" spans="1:6" s="112" customFormat="1">
      <c r="A139" s="141"/>
      <c r="B139" s="143"/>
      <c r="C139" s="139"/>
      <c r="D139" s="140"/>
      <c r="E139" s="140"/>
      <c r="F139" s="140"/>
    </row>
    <row r="140" spans="1:6" s="112" customFormat="1" ht="42" customHeight="1">
      <c r="A140" s="141">
        <f>A138+1</f>
        <v>3</v>
      </c>
      <c r="B140" s="143" t="s">
        <v>177</v>
      </c>
      <c r="C140" s="139" t="s">
        <v>43</v>
      </c>
      <c r="D140" s="140">
        <v>9.5</v>
      </c>
      <c r="E140" s="140"/>
      <c r="F140" s="140"/>
    </row>
    <row r="141" spans="1:6" s="112" customFormat="1" ht="9" customHeight="1">
      <c r="A141" s="141"/>
      <c r="B141" s="143"/>
      <c r="C141" s="139"/>
      <c r="D141" s="140"/>
      <c r="E141" s="140"/>
      <c r="F141" s="140"/>
    </row>
    <row r="142" spans="1:6" s="112" customFormat="1" ht="69" customHeight="1">
      <c r="A142" s="141">
        <f>A140+1</f>
        <v>4</v>
      </c>
      <c r="B142" s="143" t="s">
        <v>190</v>
      </c>
      <c r="C142" s="139" t="s">
        <v>2</v>
      </c>
      <c r="D142" s="140">
        <v>210</v>
      </c>
      <c r="E142" s="140"/>
      <c r="F142" s="140"/>
    </row>
    <row r="143" spans="1:6" s="163" customFormat="1" ht="9" customHeight="1">
      <c r="A143" s="141"/>
      <c r="B143" s="143"/>
      <c r="C143" s="139"/>
      <c r="D143" s="140"/>
      <c r="E143" s="140"/>
      <c r="F143" s="140"/>
    </row>
    <row r="144" spans="1:6" s="123" customFormat="1" ht="74.45" customHeight="1">
      <c r="A144" s="141">
        <f>A142+1</f>
        <v>5</v>
      </c>
      <c r="B144" s="143" t="s">
        <v>203</v>
      </c>
      <c r="C144" s="139" t="s">
        <v>2</v>
      </c>
      <c r="D144" s="140">
        <v>350</v>
      </c>
      <c r="E144" s="140"/>
      <c r="F144" s="140"/>
    </row>
    <row r="145" spans="1:6" s="107" customFormat="1" ht="16.149999999999999" customHeight="1">
      <c r="A145" s="104"/>
      <c r="B145" s="111"/>
      <c r="C145" s="105"/>
      <c r="D145" s="106"/>
      <c r="E145" s="106"/>
      <c r="F145" s="106"/>
    </row>
    <row r="146" spans="1:6" s="133" customFormat="1" ht="53.45" customHeight="1">
      <c r="A146" s="141">
        <f>A144+1</f>
        <v>6</v>
      </c>
      <c r="B146" s="143" t="s">
        <v>93</v>
      </c>
      <c r="C146" s="139" t="s">
        <v>17</v>
      </c>
      <c r="D146" s="140">
        <f>D65</f>
        <v>900</v>
      </c>
      <c r="E146" s="140"/>
      <c r="F146" s="140"/>
    </row>
    <row r="147" spans="1:6" s="133" customFormat="1" ht="17.25" thickBot="1">
      <c r="A147" s="113"/>
      <c r="B147" s="114"/>
      <c r="C147" s="115"/>
      <c r="D147" s="116"/>
      <c r="E147" s="117"/>
      <c r="F147" s="117"/>
    </row>
    <row r="148" spans="1:6" s="133" customFormat="1">
      <c r="A148" s="134" t="str">
        <f>A134</f>
        <v>V.</v>
      </c>
      <c r="B148" s="160" t="str">
        <f>B134</f>
        <v>ZIDARSKI RADOVI</v>
      </c>
      <c r="C148" s="161"/>
      <c r="D148" s="162"/>
      <c r="E148" s="151"/>
      <c r="F148" s="151"/>
    </row>
    <row r="149" spans="1:6" s="133" customFormat="1">
      <c r="A149" s="118"/>
      <c r="B149" s="119"/>
      <c r="C149" s="120"/>
      <c r="D149" s="121"/>
      <c r="E149" s="122"/>
      <c r="F149" s="122"/>
    </row>
    <row r="150" spans="1:6" s="133" customFormat="1" ht="17.25" thickBot="1">
      <c r="A150" s="128" t="s">
        <v>23</v>
      </c>
      <c r="B150" s="129" t="s">
        <v>96</v>
      </c>
      <c r="C150" s="130"/>
      <c r="D150" s="131"/>
      <c r="E150" s="132"/>
      <c r="F150" s="132"/>
    </row>
    <row r="151" spans="1:6" s="133" customFormat="1">
      <c r="A151" s="134"/>
      <c r="B151" s="135"/>
      <c r="C151" s="136"/>
      <c r="D151" s="137"/>
      <c r="E151" s="138"/>
      <c r="F151" s="138"/>
    </row>
    <row r="152" spans="1:6" s="133" customFormat="1" ht="115.5">
      <c r="A152" s="71">
        <v>1</v>
      </c>
      <c r="B152" s="6" t="s">
        <v>205</v>
      </c>
      <c r="C152" s="6"/>
      <c r="D152" s="6"/>
      <c r="E152" s="6"/>
      <c r="F152" s="174"/>
    </row>
    <row r="153" spans="1:6" s="133" customFormat="1" ht="109.9" customHeight="1">
      <c r="A153" s="71"/>
      <c r="B153" s="6" t="s">
        <v>116</v>
      </c>
      <c r="C153" s="6"/>
      <c r="D153" s="6"/>
      <c r="E153" s="6"/>
      <c r="F153" s="174"/>
    </row>
    <row r="154" spans="1:6" s="133" customFormat="1" ht="48.6" customHeight="1">
      <c r="A154" s="71"/>
      <c r="B154" s="6" t="s">
        <v>94</v>
      </c>
      <c r="C154" s="24" t="s">
        <v>95</v>
      </c>
      <c r="D154" s="23">
        <v>130</v>
      </c>
      <c r="E154" s="23"/>
      <c r="F154" s="23"/>
    </row>
    <row r="155" spans="1:6" s="133" customFormat="1">
      <c r="A155" s="71"/>
      <c r="B155" s="6"/>
      <c r="C155" s="24"/>
      <c r="D155" s="23"/>
      <c r="E155" s="23"/>
      <c r="F155" s="23"/>
    </row>
    <row r="156" spans="1:6" s="133" customFormat="1" ht="51.6" customHeight="1">
      <c r="A156" s="71">
        <f>A152+1</f>
        <v>2</v>
      </c>
      <c r="B156" s="6" t="s">
        <v>179</v>
      </c>
    </row>
    <row r="157" spans="1:6" s="133" customFormat="1" ht="148.9" customHeight="1">
      <c r="A157" s="71"/>
      <c r="B157" s="6" t="s">
        <v>180</v>
      </c>
      <c r="C157" s="24" t="s">
        <v>95</v>
      </c>
      <c r="D157" s="23">
        <f>D31</f>
        <v>650</v>
      </c>
      <c r="E157" s="23"/>
      <c r="F157" s="23"/>
    </row>
    <row r="158" spans="1:6" s="150" customFormat="1">
      <c r="A158" s="71"/>
      <c r="B158" s="172"/>
      <c r="C158" s="175"/>
      <c r="D158" s="173"/>
      <c r="E158" s="174"/>
      <c r="F158" s="174"/>
    </row>
    <row r="159" spans="1:6" s="150" customFormat="1" ht="73.150000000000006" customHeight="1">
      <c r="A159" s="71">
        <f>A156+1</f>
        <v>3</v>
      </c>
      <c r="B159" s="6" t="s">
        <v>97</v>
      </c>
      <c r="C159" s="24"/>
      <c r="D159" s="26"/>
      <c r="E159" s="23"/>
      <c r="F159" s="23"/>
    </row>
    <row r="160" spans="1:6" s="150" customFormat="1">
      <c r="A160" s="71"/>
      <c r="B160" s="6" t="s">
        <v>51</v>
      </c>
      <c r="C160" s="24" t="s">
        <v>52</v>
      </c>
      <c r="D160" s="23">
        <v>2850</v>
      </c>
      <c r="E160" s="23"/>
      <c r="F160" s="23"/>
    </row>
    <row r="161" spans="1:6" s="133" customFormat="1">
      <c r="A161" s="71"/>
      <c r="B161" s="6" t="s">
        <v>53</v>
      </c>
      <c r="C161" s="24" t="s">
        <v>52</v>
      </c>
      <c r="D161" s="23">
        <v>2850</v>
      </c>
      <c r="E161" s="23"/>
      <c r="F161" s="23"/>
    </row>
    <row r="162" spans="1:6" s="133" customFormat="1">
      <c r="A162" s="144"/>
      <c r="B162" s="145"/>
      <c r="C162" s="146"/>
      <c r="D162" s="147"/>
      <c r="E162" s="148"/>
      <c r="F162" s="149"/>
    </row>
    <row r="163" spans="1:6" s="133" customFormat="1" ht="19.149999999999999" customHeight="1">
      <c r="A163" s="134" t="str">
        <f>A150</f>
        <v>VI.</v>
      </c>
      <c r="B163" s="135" t="str">
        <f>B150</f>
        <v>GIPS-KARTONSKI I SOBOSLIKARSKI RADOVI</v>
      </c>
      <c r="C163" s="136"/>
      <c r="D163" s="137"/>
      <c r="E163" s="138"/>
      <c r="F163" s="151"/>
    </row>
    <row r="164" spans="1:6" s="150" customFormat="1">
      <c r="A164" s="134"/>
      <c r="B164" s="135"/>
      <c r="C164" s="136"/>
      <c r="D164" s="137"/>
      <c r="E164" s="138"/>
      <c r="F164" s="151"/>
    </row>
    <row r="165" spans="1:6" s="150" customFormat="1" ht="17.25" thickBot="1">
      <c r="A165" s="128" t="s">
        <v>47</v>
      </c>
      <c r="B165" s="129" t="s">
        <v>98</v>
      </c>
      <c r="C165" s="130"/>
      <c r="D165" s="131"/>
      <c r="E165" s="132"/>
      <c r="F165" s="132"/>
    </row>
    <row r="166" spans="1:6" s="150" customFormat="1">
      <c r="A166" s="134"/>
      <c r="B166" s="135"/>
      <c r="C166" s="136"/>
      <c r="D166" s="137"/>
      <c r="E166" s="138"/>
      <c r="F166" s="138"/>
    </row>
    <row r="167" spans="1:6" s="150" customFormat="1" ht="186" customHeight="1">
      <c r="A167" s="71">
        <v>1</v>
      </c>
      <c r="B167" s="6" t="s">
        <v>117</v>
      </c>
      <c r="C167" s="24" t="s">
        <v>0</v>
      </c>
      <c r="D167" s="23">
        <v>30</v>
      </c>
      <c r="E167" s="23"/>
      <c r="F167" s="23"/>
    </row>
    <row r="168" spans="1:6" s="150" customFormat="1">
      <c r="A168" s="71"/>
      <c r="B168" s="6"/>
      <c r="C168" s="133"/>
      <c r="D168" s="133"/>
      <c r="E168" s="133"/>
      <c r="F168" s="133"/>
    </row>
    <row r="169" spans="1:6" s="177" customFormat="1">
      <c r="A169" s="144"/>
      <c r="B169" s="145"/>
      <c r="C169" s="146"/>
      <c r="D169" s="147"/>
      <c r="E169" s="148"/>
      <c r="F169" s="149"/>
    </row>
    <row r="170" spans="1:6" s="177" customFormat="1">
      <c r="A170" s="134" t="str">
        <f>A165</f>
        <v>VII.</v>
      </c>
      <c r="B170" s="135" t="str">
        <f>B165</f>
        <v>STOLARSKI RADOVI</v>
      </c>
      <c r="C170" s="136"/>
      <c r="D170" s="137"/>
      <c r="E170" s="138"/>
      <c r="F170" s="151"/>
    </row>
    <row r="171" spans="1:6" s="177" customFormat="1">
      <c r="A171" s="134"/>
      <c r="B171" s="135"/>
      <c r="C171" s="136"/>
      <c r="D171" s="137"/>
      <c r="E171" s="138"/>
      <c r="F171" s="151"/>
    </row>
    <row r="172" spans="1:6" s="177" customFormat="1" ht="17.25" thickBot="1">
      <c r="A172" s="128" t="s">
        <v>99</v>
      </c>
      <c r="B172" s="129" t="s">
        <v>105</v>
      </c>
      <c r="C172" s="130"/>
      <c r="D172" s="131"/>
      <c r="E172" s="132"/>
      <c r="F172" s="132"/>
    </row>
    <row r="173" spans="1:6" s="177" customFormat="1">
      <c r="A173" s="134"/>
      <c r="B173" s="135"/>
      <c r="C173" s="136"/>
      <c r="D173" s="137"/>
      <c r="E173" s="138"/>
      <c r="F173" s="138"/>
    </row>
    <row r="174" spans="1:6" s="177" customFormat="1" ht="108.75" customHeight="1">
      <c r="A174" s="71">
        <v>1</v>
      </c>
      <c r="B174" s="63" t="s">
        <v>131</v>
      </c>
      <c r="C174" s="24"/>
      <c r="D174" s="26"/>
      <c r="E174" s="23"/>
      <c r="F174" s="23"/>
    </row>
    <row r="175" spans="1:6" s="177" customFormat="1" ht="25.15" customHeight="1">
      <c r="A175" s="71"/>
      <c r="B175" s="3" t="s">
        <v>132</v>
      </c>
      <c r="C175" s="24"/>
      <c r="D175" s="26"/>
      <c r="E175" s="23"/>
      <c r="F175" s="23"/>
    </row>
    <row r="176" spans="1:6" s="177" customFormat="1" ht="75.75" customHeight="1">
      <c r="A176" s="71"/>
      <c r="B176" s="63" t="s">
        <v>149</v>
      </c>
      <c r="C176" s="24"/>
      <c r="D176" s="26"/>
      <c r="E176" s="23"/>
      <c r="F176" s="23"/>
    </row>
    <row r="177" spans="1:6" s="177" customFormat="1">
      <c r="A177" s="71"/>
      <c r="B177" s="63" t="s">
        <v>77</v>
      </c>
      <c r="C177" s="41" t="s">
        <v>0</v>
      </c>
      <c r="D177" s="13">
        <v>28</v>
      </c>
      <c r="E177" s="43"/>
      <c r="F177" s="43"/>
    </row>
    <row r="178" spans="1:6" s="177" customFormat="1">
      <c r="A178" s="71"/>
      <c r="B178" s="63" t="s">
        <v>78</v>
      </c>
      <c r="C178" s="41" t="s">
        <v>0</v>
      </c>
      <c r="D178" s="13">
        <v>34</v>
      </c>
      <c r="E178" s="43"/>
      <c r="F178" s="43"/>
    </row>
    <row r="179" spans="1:6" s="177" customFormat="1">
      <c r="A179" s="71"/>
      <c r="B179" s="63" t="s">
        <v>79</v>
      </c>
      <c r="C179" s="41" t="s">
        <v>0</v>
      </c>
      <c r="D179" s="13">
        <v>26</v>
      </c>
      <c r="E179" s="43"/>
      <c r="F179" s="43"/>
    </row>
    <row r="180" spans="1:6" s="177" customFormat="1" ht="20.45" customHeight="1">
      <c r="A180" s="71"/>
      <c r="B180" s="63" t="s">
        <v>80</v>
      </c>
      <c r="C180" s="41" t="s">
        <v>0</v>
      </c>
      <c r="D180" s="13">
        <v>2</v>
      </c>
      <c r="E180" s="43"/>
      <c r="F180" s="43"/>
    </row>
    <row r="181" spans="1:6" s="177" customFormat="1" ht="20.45" customHeight="1">
      <c r="A181" s="71"/>
      <c r="B181" s="63" t="s">
        <v>81</v>
      </c>
      <c r="C181" s="41" t="s">
        <v>0</v>
      </c>
      <c r="D181" s="13">
        <v>12</v>
      </c>
      <c r="E181" s="43"/>
      <c r="F181" s="43"/>
    </row>
    <row r="182" spans="1:6" s="177" customFormat="1" ht="20.45" customHeight="1">
      <c r="A182" s="71"/>
      <c r="B182" s="63" t="s">
        <v>82</v>
      </c>
      <c r="C182" s="41" t="s">
        <v>0</v>
      </c>
      <c r="D182" s="13">
        <v>8</v>
      </c>
      <c r="E182" s="43"/>
      <c r="F182" s="43"/>
    </row>
    <row r="183" spans="1:6" s="177" customFormat="1">
      <c r="A183" s="71"/>
      <c r="B183" s="63" t="s">
        <v>83</v>
      </c>
      <c r="C183" s="41" t="s">
        <v>0</v>
      </c>
      <c r="D183" s="13">
        <v>2</v>
      </c>
      <c r="E183" s="43"/>
      <c r="F183" s="43"/>
    </row>
    <row r="184" spans="1:6" s="150" customFormat="1">
      <c r="A184" s="71"/>
      <c r="B184" s="63" t="s">
        <v>84</v>
      </c>
      <c r="C184" s="41" t="s">
        <v>0</v>
      </c>
      <c r="D184" s="13">
        <v>4</v>
      </c>
      <c r="E184" s="43"/>
      <c r="F184" s="43"/>
    </row>
    <row r="185" spans="1:6" s="150" customFormat="1">
      <c r="A185" s="71"/>
      <c r="B185" s="63" t="s">
        <v>85</v>
      </c>
      <c r="C185" s="41" t="s">
        <v>0</v>
      </c>
      <c r="D185" s="13">
        <v>2</v>
      </c>
      <c r="E185" s="43"/>
      <c r="F185" s="43"/>
    </row>
    <row r="186" spans="1:6" s="133" customFormat="1">
      <c r="A186" s="71"/>
      <c r="B186" s="63" t="s">
        <v>86</v>
      </c>
      <c r="C186" s="41" t="s">
        <v>0</v>
      </c>
      <c r="D186" s="13">
        <v>4</v>
      </c>
      <c r="E186" s="43"/>
      <c r="F186" s="43"/>
    </row>
    <row r="187" spans="1:6" s="133" customFormat="1">
      <c r="A187" s="71"/>
      <c r="B187" s="63" t="s">
        <v>87</v>
      </c>
      <c r="C187" s="41" t="s">
        <v>0</v>
      </c>
      <c r="D187" s="13">
        <v>4</v>
      </c>
      <c r="E187" s="43"/>
      <c r="F187" s="43"/>
    </row>
    <row r="188" spans="1:6" s="133" customFormat="1" ht="13.15" customHeight="1">
      <c r="A188" s="144"/>
      <c r="B188" s="145"/>
      <c r="C188" s="146"/>
      <c r="D188" s="147"/>
      <c r="E188" s="148"/>
      <c r="F188" s="149"/>
    </row>
    <row r="189" spans="1:6" s="133" customFormat="1" ht="24" customHeight="1">
      <c r="A189" s="134" t="str">
        <f>A172</f>
        <v>VIII.</v>
      </c>
      <c r="B189" s="135" t="str">
        <f>B172</f>
        <v>BRAVARSKI RADOVI</v>
      </c>
      <c r="C189" s="136"/>
      <c r="D189" s="137"/>
      <c r="E189" s="138"/>
      <c r="F189" s="151"/>
    </row>
    <row r="190" spans="1:6" s="150" customFormat="1">
      <c r="A190" s="134"/>
      <c r="B190" s="135"/>
      <c r="C190" s="136"/>
      <c r="D190" s="137"/>
      <c r="E190" s="138"/>
      <c r="F190" s="151"/>
    </row>
    <row r="191" spans="1:6" s="150" customFormat="1" ht="17.25" thickBot="1">
      <c r="A191" s="128" t="s">
        <v>103</v>
      </c>
      <c r="B191" s="129" t="s">
        <v>118</v>
      </c>
      <c r="C191" s="130"/>
      <c r="D191" s="131"/>
      <c r="E191" s="132"/>
      <c r="F191" s="132"/>
    </row>
    <row r="192" spans="1:6" s="150" customFormat="1">
      <c r="A192" s="134"/>
      <c r="B192" s="135"/>
      <c r="C192" s="136"/>
      <c r="D192" s="137"/>
      <c r="E192" s="138"/>
      <c r="F192" s="138"/>
    </row>
    <row r="193" spans="1:6" s="150" customFormat="1" ht="69" customHeight="1">
      <c r="A193" s="71">
        <v>1</v>
      </c>
      <c r="B193" s="6" t="s">
        <v>191</v>
      </c>
      <c r="C193" s="9"/>
      <c r="D193" s="9"/>
      <c r="E193" s="9"/>
      <c r="F193" s="9"/>
    </row>
    <row r="194" spans="1:6" s="150" customFormat="1">
      <c r="A194" s="71"/>
      <c r="B194" s="6" t="s">
        <v>147</v>
      </c>
      <c r="C194" s="175" t="s">
        <v>95</v>
      </c>
      <c r="D194" s="13">
        <v>195</v>
      </c>
      <c r="E194" s="43"/>
      <c r="F194" s="43"/>
    </row>
    <row r="195" spans="1:6" s="9" customFormat="1">
      <c r="A195" s="71"/>
      <c r="B195" s="6" t="s">
        <v>148</v>
      </c>
      <c r="C195" s="175" t="s">
        <v>95</v>
      </c>
      <c r="D195" s="13">
        <v>435</v>
      </c>
      <c r="E195" s="43"/>
      <c r="F195" s="43"/>
    </row>
    <row r="196" spans="1:6" s="9" customFormat="1">
      <c r="A196" s="71"/>
      <c r="B196" s="6"/>
      <c r="C196" s="175"/>
      <c r="D196" s="178"/>
      <c r="E196" s="43"/>
      <c r="F196" s="43"/>
    </row>
    <row r="197" spans="1:6" s="9" customFormat="1" ht="78.599999999999994" customHeight="1">
      <c r="A197" s="134">
        <f>A193+1</f>
        <v>2</v>
      </c>
      <c r="B197" s="6" t="s">
        <v>192</v>
      </c>
      <c r="C197" s="41" t="s">
        <v>95</v>
      </c>
      <c r="D197" s="13">
        <f>D203+D207+D215+D211</f>
        <v>1190</v>
      </c>
      <c r="E197" s="43"/>
      <c r="F197" s="43"/>
    </row>
    <row r="198" spans="1:6" s="9" customFormat="1">
      <c r="A198" s="134"/>
      <c r="B198" s="124"/>
      <c r="C198" s="41"/>
      <c r="D198" s="13"/>
      <c r="E198" s="43"/>
      <c r="F198" s="43"/>
    </row>
    <row r="199" spans="1:6" s="9" customFormat="1" ht="99">
      <c r="A199" s="134">
        <f>A197+1</f>
        <v>3</v>
      </c>
      <c r="B199" s="6" t="s">
        <v>184</v>
      </c>
      <c r="C199" s="41" t="s">
        <v>95</v>
      </c>
      <c r="D199" s="13">
        <v>35</v>
      </c>
      <c r="E199" s="43"/>
      <c r="F199" s="43"/>
    </row>
    <row r="200" spans="1:6" s="9" customFormat="1" ht="11.25" customHeight="1">
      <c r="A200" s="134"/>
      <c r="B200" s="124"/>
      <c r="C200" s="136"/>
      <c r="D200" s="137"/>
      <c r="E200" s="138"/>
      <c r="F200" s="138"/>
    </row>
    <row r="201" spans="1:6" s="9" customFormat="1" ht="54.6" customHeight="1">
      <c r="A201" s="71">
        <f>A199+1</f>
        <v>4</v>
      </c>
      <c r="B201" s="6" t="s">
        <v>171</v>
      </c>
      <c r="C201" s="175"/>
      <c r="D201" s="173"/>
      <c r="E201" s="176"/>
      <c r="F201" s="174"/>
    </row>
    <row r="202" spans="1:6" s="9" customFormat="1" ht="33">
      <c r="A202" s="71"/>
      <c r="B202" s="6" t="s">
        <v>101</v>
      </c>
      <c r="C202" s="175"/>
      <c r="D202" s="173"/>
      <c r="E202" s="176"/>
      <c r="F202" s="174"/>
    </row>
    <row r="203" spans="1:6" s="9" customFormat="1" ht="33">
      <c r="A203" s="71"/>
      <c r="B203" s="6" t="s">
        <v>102</v>
      </c>
      <c r="C203" s="41" t="s">
        <v>95</v>
      </c>
      <c r="D203" s="13">
        <v>395</v>
      </c>
      <c r="E203" s="43"/>
      <c r="F203" s="43"/>
    </row>
    <row r="204" spans="1:6" s="9" customFormat="1" ht="19.149999999999999" customHeight="1">
      <c r="A204" s="71"/>
      <c r="B204" s="6" t="s">
        <v>100</v>
      </c>
      <c r="C204" s="41"/>
      <c r="D204" s="13"/>
      <c r="E204" s="43"/>
      <c r="F204" s="43"/>
    </row>
    <row r="205" spans="1:6" s="9" customFormat="1">
      <c r="A205" s="71"/>
    </row>
    <row r="206" spans="1:6" s="9" customFormat="1" ht="97.9" customHeight="1">
      <c r="A206" s="134">
        <f>A201+1</f>
        <v>5</v>
      </c>
      <c r="B206" s="143" t="s">
        <v>206</v>
      </c>
    </row>
    <row r="207" spans="1:6" s="9" customFormat="1">
      <c r="A207" s="134"/>
      <c r="B207" s="6" t="s">
        <v>133</v>
      </c>
      <c r="C207" s="41" t="s">
        <v>95</v>
      </c>
      <c r="D207" s="13">
        <v>200</v>
      </c>
      <c r="E207" s="43"/>
      <c r="F207" s="43"/>
    </row>
    <row r="208" spans="1:6" s="9" customFormat="1">
      <c r="A208" s="71"/>
      <c r="B208" s="6" t="s">
        <v>134</v>
      </c>
      <c r="C208" s="41" t="s">
        <v>2</v>
      </c>
      <c r="D208" s="13">
        <v>180</v>
      </c>
      <c r="E208" s="43"/>
      <c r="F208" s="43"/>
    </row>
    <row r="209" spans="1:6" s="9" customFormat="1" ht="7.5" customHeight="1">
      <c r="A209" s="71"/>
    </row>
    <row r="210" spans="1:6" s="9" customFormat="1" ht="50.45" customHeight="1">
      <c r="A210" s="71">
        <f>A206+1</f>
        <v>6</v>
      </c>
      <c r="B210" s="6" t="s">
        <v>181</v>
      </c>
    </row>
    <row r="211" spans="1:6" s="9" customFormat="1">
      <c r="A211" s="71"/>
      <c r="B211" s="6" t="s">
        <v>133</v>
      </c>
      <c r="C211" s="41" t="s">
        <v>95</v>
      </c>
      <c r="D211" s="13">
        <v>465</v>
      </c>
      <c r="E211" s="43"/>
      <c r="F211" s="43"/>
    </row>
    <row r="212" spans="1:6" s="9" customFormat="1">
      <c r="A212" s="71"/>
      <c r="B212" s="6" t="s">
        <v>134</v>
      </c>
      <c r="C212" s="41" t="s">
        <v>2</v>
      </c>
      <c r="D212" s="13">
        <v>430</v>
      </c>
      <c r="E212" s="43"/>
      <c r="F212" s="43"/>
    </row>
    <row r="213" spans="1:6" s="9" customFormat="1" ht="11.25" customHeight="1">
      <c r="A213" s="71"/>
      <c r="B213" s="6"/>
      <c r="C213" s="41"/>
      <c r="D213" s="13"/>
      <c r="E213" s="43"/>
      <c r="F213" s="43"/>
    </row>
    <row r="214" spans="1:6" s="9" customFormat="1" ht="70.900000000000006" customHeight="1">
      <c r="A214" s="134">
        <f>A210+1</f>
        <v>7</v>
      </c>
      <c r="B214" s="6" t="s">
        <v>182</v>
      </c>
    </row>
    <row r="215" spans="1:6" s="9" customFormat="1">
      <c r="A215" s="71"/>
      <c r="B215" s="201" t="s">
        <v>169</v>
      </c>
      <c r="C215" s="41" t="s">
        <v>95</v>
      </c>
      <c r="D215" s="13">
        <v>130</v>
      </c>
      <c r="E215" s="43"/>
      <c r="F215" s="43"/>
    </row>
    <row r="216" spans="1:6" s="9" customFormat="1">
      <c r="A216" s="71"/>
      <c r="B216" s="6" t="s">
        <v>172</v>
      </c>
      <c r="C216" s="41" t="s">
        <v>2</v>
      </c>
      <c r="D216" s="13">
        <v>120</v>
      </c>
      <c r="E216" s="43"/>
      <c r="F216" s="43"/>
    </row>
    <row r="217" spans="1:6" s="9" customFormat="1">
      <c r="A217" s="71"/>
    </row>
    <row r="218" spans="1:6" s="9" customFormat="1" ht="58.9" customHeight="1">
      <c r="A218" s="71">
        <f>A214+1</f>
        <v>8</v>
      </c>
      <c r="B218" s="6" t="s">
        <v>170</v>
      </c>
    </row>
    <row r="219" spans="1:6" s="9" customFormat="1">
      <c r="A219" s="71"/>
      <c r="B219" s="6" t="s">
        <v>135</v>
      </c>
      <c r="C219" s="41" t="s">
        <v>2</v>
      </c>
      <c r="D219" s="13">
        <v>35</v>
      </c>
      <c r="E219" s="43"/>
      <c r="F219" s="43"/>
    </row>
    <row r="220" spans="1:6" s="9" customFormat="1">
      <c r="A220" s="71"/>
      <c r="B220" s="6" t="s">
        <v>136</v>
      </c>
      <c r="C220" s="41" t="s">
        <v>2</v>
      </c>
      <c r="D220" s="13">
        <v>35</v>
      </c>
      <c r="E220" s="43"/>
      <c r="F220" s="43"/>
    </row>
    <row r="221" spans="1:6" s="9" customFormat="1">
      <c r="A221" s="71"/>
      <c r="B221" s="6" t="s">
        <v>137</v>
      </c>
      <c r="C221" s="41" t="s">
        <v>95</v>
      </c>
      <c r="D221" s="13">
        <v>35</v>
      </c>
      <c r="E221" s="43"/>
      <c r="F221" s="43"/>
    </row>
    <row r="222" spans="1:6" s="9" customFormat="1">
      <c r="A222" s="71"/>
      <c r="B222" s="6" t="s">
        <v>138</v>
      </c>
      <c r="C222" s="41" t="s">
        <v>2</v>
      </c>
      <c r="D222" s="13">
        <v>48</v>
      </c>
      <c r="E222" s="43"/>
      <c r="F222" s="43"/>
    </row>
    <row r="223" spans="1:6" s="9" customFormat="1" ht="6" customHeight="1">
      <c r="A223" s="144"/>
      <c r="B223" s="179"/>
      <c r="C223" s="146"/>
      <c r="D223" s="147"/>
      <c r="E223" s="148"/>
      <c r="F223" s="149"/>
    </row>
    <row r="224" spans="1:6" s="9" customFormat="1">
      <c r="A224" s="134" t="str">
        <f>A191</f>
        <v>IX.</v>
      </c>
      <c r="B224" s="135" t="str">
        <f>B191</f>
        <v>PODOPOLAGAČKI RADOVI</v>
      </c>
      <c r="C224" s="136"/>
      <c r="D224" s="137"/>
      <c r="E224" s="138"/>
      <c r="F224" s="151"/>
    </row>
    <row r="225" spans="1:6" s="9" customFormat="1">
      <c r="A225" s="134"/>
      <c r="C225" s="136"/>
      <c r="D225" s="137"/>
      <c r="E225" s="138"/>
      <c r="F225" s="151"/>
    </row>
    <row r="226" spans="1:6" s="9" customFormat="1" ht="17.25" thickBot="1">
      <c r="A226" s="128" t="s">
        <v>104</v>
      </c>
      <c r="B226" s="129" t="s">
        <v>119</v>
      </c>
      <c r="C226" s="130"/>
      <c r="D226" s="131"/>
      <c r="E226" s="132"/>
      <c r="F226" s="132"/>
    </row>
    <row r="227" spans="1:6" s="9" customFormat="1">
      <c r="A227" s="134"/>
      <c r="C227" s="136"/>
      <c r="D227" s="137"/>
      <c r="E227" s="138"/>
      <c r="F227" s="138"/>
    </row>
    <row r="228" spans="1:6" s="9" customFormat="1" ht="21" customHeight="1">
      <c r="A228" s="134">
        <v>1</v>
      </c>
      <c r="B228" s="135" t="s">
        <v>122</v>
      </c>
      <c r="C228" s="41" t="s">
        <v>17</v>
      </c>
      <c r="D228" s="13">
        <v>825</v>
      </c>
      <c r="E228" s="43"/>
      <c r="F228" s="43"/>
    </row>
    <row r="229" spans="1:6" s="9" customFormat="1">
      <c r="A229" s="134"/>
      <c r="B229" s="135"/>
      <c r="C229" s="41"/>
      <c r="D229" s="13"/>
      <c r="E229" s="43"/>
      <c r="F229" s="43"/>
    </row>
    <row r="230" spans="1:6" s="9" customFormat="1" ht="106.9" customHeight="1">
      <c r="A230" s="134">
        <f>A228+1</f>
        <v>2</v>
      </c>
      <c r="B230" s="6" t="s">
        <v>207</v>
      </c>
    </row>
    <row r="231" spans="1:6" s="9" customFormat="1">
      <c r="A231" s="134"/>
      <c r="B231" s="6" t="s">
        <v>193</v>
      </c>
      <c r="C231" s="41" t="s">
        <v>0</v>
      </c>
      <c r="D231" s="13">
        <v>6150</v>
      </c>
      <c r="E231" s="43"/>
      <c r="F231" s="43"/>
    </row>
    <row r="232" spans="1:6" s="9" customFormat="1">
      <c r="A232" s="134"/>
      <c r="B232" s="6" t="s">
        <v>194</v>
      </c>
      <c r="C232" s="41" t="s">
        <v>0</v>
      </c>
      <c r="D232" s="13">
        <v>2340</v>
      </c>
      <c r="E232" s="43"/>
      <c r="F232" s="43"/>
    </row>
    <row r="233" spans="1:6" s="9" customFormat="1">
      <c r="A233" s="134"/>
      <c r="B233" s="135"/>
      <c r="C233" s="136"/>
      <c r="D233" s="38"/>
      <c r="E233" s="138"/>
      <c r="F233" s="138"/>
    </row>
    <row r="234" spans="1:6" s="9" customFormat="1" ht="60" customHeight="1">
      <c r="A234" s="134">
        <f>A230+1</f>
        <v>3</v>
      </c>
      <c r="B234" s="6" t="s">
        <v>208</v>
      </c>
      <c r="D234" s="13"/>
      <c r="E234" s="43"/>
      <c r="F234" s="43"/>
    </row>
    <row r="235" spans="1:6" s="9" customFormat="1">
      <c r="B235" s="6" t="s">
        <v>121</v>
      </c>
      <c r="C235" s="41" t="s">
        <v>43</v>
      </c>
      <c r="D235" s="13">
        <v>44</v>
      </c>
      <c r="E235" s="43"/>
      <c r="F235" s="43"/>
    </row>
    <row r="236" spans="1:6" s="9" customFormat="1">
      <c r="B236" s="6" t="s">
        <v>40</v>
      </c>
      <c r="C236" s="41" t="s">
        <v>41</v>
      </c>
      <c r="D236" s="13">
        <f>630*8</f>
        <v>5040</v>
      </c>
      <c r="E236" s="43"/>
      <c r="F236" s="43"/>
    </row>
    <row r="237" spans="1:6" s="9" customFormat="1">
      <c r="B237" s="6"/>
      <c r="C237" s="41"/>
      <c r="D237" s="13"/>
      <c r="E237" s="43"/>
      <c r="F237" s="43"/>
    </row>
    <row r="238" spans="1:6" s="9" customFormat="1" ht="59.45" customHeight="1">
      <c r="A238" s="134">
        <f>A234+1</f>
        <v>4</v>
      </c>
      <c r="B238" s="6" t="s">
        <v>209</v>
      </c>
      <c r="D238" s="13"/>
      <c r="E238" s="43"/>
      <c r="F238" s="43"/>
    </row>
    <row r="239" spans="1:6" s="9" customFormat="1">
      <c r="B239" s="6" t="s">
        <v>121</v>
      </c>
      <c r="C239" s="41" t="s">
        <v>43</v>
      </c>
      <c r="D239" s="13">
        <v>28</v>
      </c>
      <c r="E239" s="43"/>
      <c r="F239" s="43"/>
    </row>
    <row r="240" spans="1:6" s="9" customFormat="1">
      <c r="B240" s="6" t="s">
        <v>40</v>
      </c>
      <c r="C240" s="41" t="s">
        <v>41</v>
      </c>
      <c r="D240" s="13">
        <f>195*8</f>
        <v>1560</v>
      </c>
      <c r="E240" s="43"/>
      <c r="F240" s="43"/>
    </row>
    <row r="241" spans="1:6" s="9" customFormat="1">
      <c r="B241" s="6"/>
      <c r="C241" s="41"/>
      <c r="D241" s="13"/>
      <c r="E241" s="43"/>
      <c r="F241" s="43"/>
    </row>
    <row r="242" spans="1:6" s="9" customFormat="1">
      <c r="A242" s="144"/>
      <c r="B242" s="179"/>
      <c r="C242" s="146"/>
      <c r="D242" s="147"/>
      <c r="E242" s="148"/>
      <c r="F242" s="149"/>
    </row>
    <row r="243" spans="1:6" s="9" customFormat="1">
      <c r="A243" s="134" t="str">
        <f>A226</f>
        <v>X.</v>
      </c>
      <c r="B243" s="135" t="str">
        <f>B226</f>
        <v xml:space="preserve">SPREGNUTA PLOČA </v>
      </c>
      <c r="C243" s="136"/>
      <c r="D243" s="137"/>
      <c r="E243" s="138"/>
      <c r="F243" s="151"/>
    </row>
    <row r="244" spans="1:6" s="9" customFormat="1">
      <c r="A244" s="74"/>
      <c r="B244" s="86"/>
      <c r="C244" s="37"/>
      <c r="D244" s="38"/>
      <c r="E244" s="39"/>
      <c r="F244" s="36"/>
    </row>
    <row r="245" spans="1:6" s="9" customFormat="1">
      <c r="A245" s="196" t="s">
        <v>142</v>
      </c>
      <c r="B245" s="197" t="s">
        <v>120</v>
      </c>
      <c r="C245" s="198"/>
      <c r="D245" s="199"/>
      <c r="E245" s="200"/>
      <c r="F245" s="200"/>
    </row>
    <row r="246" spans="1:6" s="9" customFormat="1">
      <c r="A246" s="134"/>
      <c r="B246" s="135"/>
      <c r="C246" s="136"/>
      <c r="D246" s="137"/>
      <c r="E246" s="138"/>
      <c r="F246" s="138"/>
    </row>
    <row r="247" spans="1:6" s="9" customFormat="1" ht="83.25" customHeight="1">
      <c r="A247" s="74">
        <v>1</v>
      </c>
      <c r="B247" s="63" t="s">
        <v>123</v>
      </c>
      <c r="C247" s="41" t="s">
        <v>17</v>
      </c>
      <c r="D247" s="13">
        <f>D20</f>
        <v>1022</v>
      </c>
      <c r="E247" s="43"/>
      <c r="F247" s="43"/>
    </row>
    <row r="248" spans="1:6" s="9" customFormat="1">
      <c r="A248" s="74"/>
      <c r="B248" s="63"/>
      <c r="C248" s="41"/>
      <c r="D248" s="13"/>
      <c r="E248" s="43"/>
      <c r="F248" s="43"/>
    </row>
    <row r="249" spans="1:6" s="9" customFormat="1" ht="58.15" customHeight="1">
      <c r="A249" s="74">
        <f>A247+1</f>
        <v>2</v>
      </c>
      <c r="B249" s="63" t="s">
        <v>139</v>
      </c>
      <c r="C249" s="41" t="s">
        <v>2</v>
      </c>
      <c r="D249" s="13">
        <v>205</v>
      </c>
      <c r="E249" s="43"/>
      <c r="F249" s="43"/>
    </row>
    <row r="250" spans="1:6" s="9" customFormat="1">
      <c r="A250" s="74"/>
      <c r="B250" s="63"/>
      <c r="C250" s="41"/>
      <c r="D250" s="13"/>
      <c r="E250" s="43"/>
      <c r="F250" s="43"/>
    </row>
    <row r="251" spans="1:6" s="9" customFormat="1" ht="60.6" customHeight="1">
      <c r="A251" s="74">
        <f>A249+1</f>
        <v>3</v>
      </c>
      <c r="B251" s="63" t="s">
        <v>141</v>
      </c>
      <c r="C251" s="41" t="s">
        <v>2</v>
      </c>
      <c r="D251" s="13">
        <v>80</v>
      </c>
      <c r="E251" s="43"/>
      <c r="F251" s="43"/>
    </row>
    <row r="252" spans="1:6" s="9" customFormat="1">
      <c r="A252" s="74"/>
      <c r="B252" s="63"/>
      <c r="C252" s="41"/>
      <c r="D252" s="13"/>
      <c r="E252" s="43"/>
      <c r="F252" s="43"/>
    </row>
    <row r="253" spans="1:6" s="9" customFormat="1" ht="48.6" customHeight="1">
      <c r="A253" s="74">
        <f>A251+1</f>
        <v>4</v>
      </c>
      <c r="B253" s="63" t="s">
        <v>140</v>
      </c>
      <c r="C253" s="41" t="s">
        <v>2</v>
      </c>
      <c r="D253" s="13">
        <v>250</v>
      </c>
      <c r="E253" s="43"/>
      <c r="F253" s="43"/>
    </row>
    <row r="254" spans="1:6" s="9" customFormat="1" ht="11.25" customHeight="1">
      <c r="A254" s="74"/>
      <c r="B254" s="63"/>
      <c r="C254" s="41"/>
      <c r="D254" s="13"/>
      <c r="E254" s="43"/>
      <c r="F254" s="43"/>
    </row>
    <row r="255" spans="1:6" s="9" customFormat="1" ht="165">
      <c r="A255" s="74">
        <f>A253+1</f>
        <v>5</v>
      </c>
      <c r="B255" s="63" t="s">
        <v>210</v>
      </c>
      <c r="C255" s="41"/>
      <c r="D255" s="13"/>
      <c r="E255" s="43"/>
      <c r="F255" s="43"/>
    </row>
    <row r="256" spans="1:6" s="9" customFormat="1" ht="90" customHeight="1">
      <c r="A256" s="74"/>
      <c r="B256" s="63" t="s">
        <v>124</v>
      </c>
      <c r="C256" s="41" t="s">
        <v>17</v>
      </c>
      <c r="D256" s="13">
        <f>D247</f>
        <v>1022</v>
      </c>
      <c r="E256" s="43"/>
      <c r="F256" s="43"/>
    </row>
    <row r="257" spans="1:6" s="9" customFormat="1">
      <c r="A257" s="74"/>
      <c r="B257" s="63"/>
      <c r="C257" s="41"/>
      <c r="D257" s="13"/>
      <c r="E257" s="43"/>
      <c r="F257" s="43"/>
    </row>
    <row r="258" spans="1:6" s="9" customFormat="1" ht="68.25" customHeight="1">
      <c r="A258" s="74">
        <f>A255+1</f>
        <v>6</v>
      </c>
      <c r="B258" s="63" t="s">
        <v>130</v>
      </c>
      <c r="C258" s="41"/>
      <c r="D258" s="13"/>
      <c r="E258" s="43"/>
      <c r="F258" s="43"/>
    </row>
    <row r="259" spans="1:6" s="9" customFormat="1" ht="148.5">
      <c r="A259" s="74"/>
      <c r="B259" s="63" t="s">
        <v>125</v>
      </c>
      <c r="C259" s="41" t="s">
        <v>17</v>
      </c>
      <c r="D259" s="13">
        <v>118</v>
      </c>
      <c r="E259" s="43"/>
      <c r="F259" s="43"/>
    </row>
    <row r="260" spans="1:6" s="9" customFormat="1">
      <c r="A260" s="74"/>
      <c r="B260" s="63"/>
      <c r="C260" s="41"/>
      <c r="D260" s="13"/>
      <c r="E260" s="43"/>
      <c r="F260" s="43"/>
    </row>
    <row r="261" spans="1:6" s="9" customFormat="1" ht="138.6" customHeight="1">
      <c r="A261" s="74">
        <f>A258+1</f>
        <v>7</v>
      </c>
      <c r="B261" s="63" t="s">
        <v>129</v>
      </c>
      <c r="C261" s="41" t="s">
        <v>2</v>
      </c>
      <c r="D261" s="13">
        <v>350</v>
      </c>
      <c r="E261" s="43"/>
      <c r="F261" s="43"/>
    </row>
    <row r="262" spans="1:6" s="9" customFormat="1">
      <c r="A262" s="74"/>
      <c r="B262" s="63"/>
      <c r="C262" s="41"/>
      <c r="D262" s="13"/>
      <c r="E262" s="43"/>
      <c r="F262" s="43"/>
    </row>
    <row r="263" spans="1:6" s="9" customFormat="1" ht="115.5">
      <c r="A263" s="74">
        <f>A261+1</f>
        <v>8</v>
      </c>
      <c r="B263" s="63" t="s">
        <v>54</v>
      </c>
      <c r="C263" s="41" t="s">
        <v>2</v>
      </c>
      <c r="D263" s="13">
        <v>205</v>
      </c>
      <c r="E263" s="43"/>
      <c r="F263" s="43"/>
    </row>
    <row r="264" spans="1:6" s="9" customFormat="1">
      <c r="A264" s="74"/>
      <c r="B264" s="63"/>
      <c r="C264" s="41"/>
      <c r="D264" s="13"/>
      <c r="E264" s="43"/>
      <c r="F264" s="43"/>
    </row>
    <row r="265" spans="1:6" s="9" customFormat="1" ht="99">
      <c r="A265" s="74">
        <f>A263+1</f>
        <v>9</v>
      </c>
      <c r="B265" s="63" t="s">
        <v>126</v>
      </c>
      <c r="C265" s="41" t="s">
        <v>2</v>
      </c>
      <c r="D265" s="13">
        <v>30</v>
      </c>
      <c r="E265" s="43"/>
      <c r="F265" s="43"/>
    </row>
    <row r="266" spans="1:6" s="9" customFormat="1">
      <c r="A266" s="74"/>
      <c r="B266" s="63"/>
      <c r="C266" s="41"/>
      <c r="D266" s="13"/>
      <c r="E266" s="43"/>
      <c r="F266" s="43"/>
    </row>
    <row r="267" spans="1:6" s="5" customFormat="1" ht="63.6" customHeight="1">
      <c r="A267" s="74">
        <f>A265+1</f>
        <v>10</v>
      </c>
      <c r="B267" s="63" t="s">
        <v>127</v>
      </c>
      <c r="C267" s="41" t="s">
        <v>0</v>
      </c>
      <c r="D267" s="13">
        <v>5</v>
      </c>
      <c r="E267" s="43"/>
      <c r="F267" s="43"/>
    </row>
    <row r="268" spans="1:6" s="5" customFormat="1">
      <c r="A268" s="74"/>
      <c r="B268" s="63"/>
      <c r="C268" s="41"/>
      <c r="D268" s="13"/>
      <c r="E268" s="43"/>
      <c r="F268" s="43"/>
    </row>
    <row r="269" spans="1:6" s="5" customFormat="1" ht="72.599999999999994" customHeight="1">
      <c r="A269" s="74">
        <f>A267+1</f>
        <v>11</v>
      </c>
      <c r="B269" s="63" t="s">
        <v>128</v>
      </c>
      <c r="C269" s="41" t="s">
        <v>0</v>
      </c>
      <c r="D269" s="13">
        <v>1</v>
      </c>
      <c r="E269" s="43"/>
      <c r="F269" s="43"/>
    </row>
    <row r="270" spans="1:6" s="5" customFormat="1">
      <c r="A270" s="9"/>
      <c r="B270" s="63"/>
      <c r="C270" s="41"/>
      <c r="D270" s="13"/>
      <c r="E270" s="43"/>
      <c r="F270" s="43"/>
    </row>
    <row r="271" spans="1:6" s="5" customFormat="1" ht="198">
      <c r="A271" s="74">
        <f>A269+1</f>
        <v>12</v>
      </c>
      <c r="B271" s="63" t="s">
        <v>211</v>
      </c>
      <c r="C271" s="41" t="s">
        <v>2</v>
      </c>
      <c r="D271" s="13">
        <v>82</v>
      </c>
      <c r="E271" s="43"/>
      <c r="F271" s="43"/>
    </row>
    <row r="272" spans="1:6" s="5" customFormat="1">
      <c r="A272" s="144"/>
      <c r="B272" s="145"/>
      <c r="C272" s="146"/>
      <c r="D272" s="147"/>
      <c r="E272" s="148"/>
      <c r="F272" s="149"/>
    </row>
    <row r="273" spans="1:6" s="5" customFormat="1">
      <c r="A273" s="134" t="str">
        <f>A245</f>
        <v>XI.</v>
      </c>
      <c r="B273" s="135" t="str">
        <f>B245</f>
        <v>FASADERSKI RADOVI</v>
      </c>
      <c r="C273" s="136"/>
      <c r="D273" s="137"/>
      <c r="E273" s="138"/>
      <c r="F273" s="151"/>
    </row>
    <row r="274" spans="1:6" s="5" customFormat="1">
      <c r="A274" s="134"/>
      <c r="B274" s="135"/>
      <c r="C274" s="136"/>
      <c r="D274" s="137"/>
      <c r="E274" s="138"/>
      <c r="F274" s="151"/>
    </row>
    <row r="275" spans="1:6" s="5" customFormat="1">
      <c r="A275" s="134"/>
      <c r="B275" s="135"/>
      <c r="C275" s="136"/>
      <c r="D275" s="137"/>
      <c r="E275" s="138"/>
      <c r="F275" s="151"/>
    </row>
    <row r="276" spans="1:6" s="5" customFormat="1" ht="17.25" thickBot="1">
      <c r="A276" s="128" t="s">
        <v>143</v>
      </c>
      <c r="B276" s="129" t="s">
        <v>167</v>
      </c>
      <c r="C276" s="130"/>
      <c r="D276" s="131"/>
      <c r="E276" s="132"/>
      <c r="F276" s="132"/>
    </row>
    <row r="277" spans="1:6" s="5" customFormat="1">
      <c r="A277" s="134"/>
      <c r="B277" s="135"/>
      <c r="C277" s="136"/>
      <c r="D277" s="137"/>
      <c r="E277" s="138"/>
      <c r="F277" s="151"/>
    </row>
    <row r="278" spans="1:6" s="5" customFormat="1" ht="74.45" customHeight="1">
      <c r="A278" s="71">
        <v>1</v>
      </c>
      <c r="B278" s="180" t="s">
        <v>151</v>
      </c>
      <c r="C278" s="24" t="s">
        <v>2</v>
      </c>
      <c r="D278" s="181">
        <v>23</v>
      </c>
      <c r="E278" s="23"/>
      <c r="F278" s="23"/>
    </row>
    <row r="279" spans="1:6" s="5" customFormat="1">
      <c r="A279" s="4"/>
      <c r="B279" s="4"/>
      <c r="C279" s="24"/>
      <c r="D279" s="24"/>
      <c r="E279" s="24"/>
      <c r="F279" s="24"/>
    </row>
    <row r="280" spans="1:6" s="5" customFormat="1" ht="55.15" customHeight="1">
      <c r="A280" s="71">
        <f>A278+1</f>
        <v>2</v>
      </c>
      <c r="B280" s="180" t="s">
        <v>152</v>
      </c>
      <c r="C280" s="24" t="s">
        <v>2</v>
      </c>
      <c r="D280" s="181">
        <v>20</v>
      </c>
      <c r="E280" s="24"/>
      <c r="F280" s="23"/>
    </row>
    <row r="281" spans="1:6" s="5" customFormat="1">
      <c r="A281" s="4"/>
      <c r="B281" s="4"/>
      <c r="C281" s="24"/>
      <c r="D281" s="24"/>
      <c r="E281" s="24"/>
      <c r="F281" s="24"/>
    </row>
    <row r="282" spans="1:6" s="5" customFormat="1" ht="52.9" customHeight="1">
      <c r="A282" s="71">
        <f>A280+1</f>
        <v>3</v>
      </c>
      <c r="B282" s="63" t="s">
        <v>153</v>
      </c>
      <c r="C282" s="24"/>
      <c r="D282" s="181"/>
      <c r="E282" s="181"/>
      <c r="F282" s="181"/>
    </row>
    <row r="283" spans="1:6" s="5" customFormat="1">
      <c r="A283" s="71"/>
      <c r="B283" s="63" t="s">
        <v>154</v>
      </c>
      <c r="C283" s="24" t="s">
        <v>2</v>
      </c>
      <c r="D283" s="181">
        <v>5</v>
      </c>
      <c r="E283" s="181"/>
      <c r="F283" s="23"/>
    </row>
    <row r="284" spans="1:6" s="5" customFormat="1">
      <c r="A284" s="71"/>
      <c r="B284" s="63" t="s">
        <v>155</v>
      </c>
      <c r="C284" s="24" t="s">
        <v>2</v>
      </c>
      <c r="D284" s="181">
        <v>15</v>
      </c>
      <c r="E284" s="23"/>
      <c r="F284" s="23"/>
    </row>
    <row r="285" spans="1:6" s="5" customFormat="1">
      <c r="A285" s="71"/>
      <c r="B285" s="63"/>
      <c r="C285" s="24"/>
      <c r="D285" s="181"/>
      <c r="E285" s="23"/>
      <c r="F285" s="23"/>
    </row>
    <row r="286" spans="1:6" s="5" customFormat="1" ht="183">
      <c r="A286" s="71">
        <f>A282+1</f>
        <v>4</v>
      </c>
      <c r="B286" s="182" t="s">
        <v>212</v>
      </c>
      <c r="C286" s="183"/>
      <c r="D286" s="184"/>
      <c r="E286" s="185"/>
      <c r="F286" s="23"/>
    </row>
    <row r="287" spans="1:6" s="5" customFormat="1" ht="18.600000000000001" customHeight="1">
      <c r="A287" s="186"/>
      <c r="B287" s="182" t="s">
        <v>156</v>
      </c>
      <c r="C287" s="183"/>
      <c r="D287" s="187"/>
      <c r="E287" s="187"/>
      <c r="F287" s="23"/>
    </row>
    <row r="288" spans="1:6" s="5" customFormat="1" ht="18.600000000000001" customHeight="1">
      <c r="A288" s="186"/>
      <c r="B288" s="182" t="s">
        <v>157</v>
      </c>
      <c r="C288" s="183"/>
      <c r="D288" s="187"/>
      <c r="E288" s="187"/>
      <c r="F288" s="24"/>
    </row>
    <row r="289" spans="1:6" s="5" customFormat="1" ht="52.9" customHeight="1">
      <c r="A289" s="186"/>
      <c r="B289" s="182" t="s">
        <v>158</v>
      </c>
      <c r="C289" s="183" t="s">
        <v>1</v>
      </c>
      <c r="D289" s="187">
        <v>1</v>
      </c>
      <c r="E289" s="187"/>
      <c r="F289" s="23"/>
    </row>
    <row r="290" spans="1:6" s="5" customFormat="1">
      <c r="A290" s="4"/>
      <c r="B290" s="4"/>
      <c r="C290" s="24"/>
      <c r="D290" s="24"/>
      <c r="E290" s="24"/>
      <c r="F290" s="24"/>
    </row>
    <row r="291" spans="1:6" s="5" customFormat="1" ht="136.15" customHeight="1">
      <c r="A291" s="71">
        <f>A286+1</f>
        <v>5</v>
      </c>
      <c r="B291" s="63" t="s">
        <v>159</v>
      </c>
      <c r="C291" s="24" t="s">
        <v>0</v>
      </c>
      <c r="D291" s="181">
        <v>4</v>
      </c>
      <c r="E291" s="23"/>
      <c r="F291" s="23"/>
    </row>
    <row r="292" spans="1:6" s="5" customFormat="1">
      <c r="A292" s="4"/>
      <c r="B292" s="4"/>
      <c r="C292" s="24"/>
      <c r="D292" s="24"/>
      <c r="E292" s="24"/>
      <c r="F292" s="24"/>
    </row>
    <row r="293" spans="1:6" s="5" customFormat="1" ht="69.599999999999994" customHeight="1">
      <c r="A293" s="71">
        <f>A291+1</f>
        <v>6</v>
      </c>
      <c r="B293" s="63" t="s">
        <v>160</v>
      </c>
      <c r="C293" s="24" t="s">
        <v>0</v>
      </c>
      <c r="D293" s="181">
        <v>4</v>
      </c>
      <c r="E293" s="23"/>
      <c r="F293" s="23"/>
    </row>
    <row r="294" spans="1:6" s="5" customFormat="1">
      <c r="A294" s="4"/>
      <c r="B294" s="4"/>
      <c r="C294" s="24"/>
      <c r="D294" s="24"/>
      <c r="E294" s="24"/>
      <c r="F294" s="24"/>
    </row>
    <row r="295" spans="1:6" s="5" customFormat="1" ht="67.150000000000006" customHeight="1">
      <c r="A295" s="71">
        <f>A293+1</f>
        <v>7</v>
      </c>
      <c r="B295" s="63" t="s">
        <v>161</v>
      </c>
      <c r="C295" s="24" t="s">
        <v>0</v>
      </c>
      <c r="D295" s="181">
        <v>1</v>
      </c>
      <c r="E295" s="23"/>
      <c r="F295" s="23"/>
    </row>
    <row r="296" spans="1:6" s="5" customFormat="1">
      <c r="A296" s="4"/>
      <c r="B296" s="4"/>
      <c r="C296" s="24"/>
      <c r="D296" s="24"/>
      <c r="E296" s="24"/>
      <c r="F296" s="24"/>
    </row>
    <row r="297" spans="1:6" s="5" customFormat="1" ht="23.45" customHeight="1">
      <c r="A297" s="185">
        <f>A295+1</f>
        <v>8</v>
      </c>
      <c r="B297" s="182" t="s">
        <v>162</v>
      </c>
      <c r="C297" s="183" t="s">
        <v>1</v>
      </c>
      <c r="D297" s="187">
        <v>1</v>
      </c>
      <c r="E297" s="187"/>
      <c r="F297" s="23"/>
    </row>
    <row r="298" spans="1:6" s="5" customFormat="1">
      <c r="A298" s="185"/>
      <c r="B298" s="188"/>
      <c r="C298" s="24"/>
      <c r="D298" s="24"/>
      <c r="E298" s="24"/>
      <c r="F298" s="24"/>
    </row>
    <row r="299" spans="1:6" s="5" customFormat="1" ht="41.45" customHeight="1">
      <c r="A299" s="185">
        <f>A297+1</f>
        <v>9</v>
      </c>
      <c r="B299" s="182" t="s">
        <v>163</v>
      </c>
      <c r="C299" s="183" t="s">
        <v>1</v>
      </c>
      <c r="D299" s="187">
        <v>1</v>
      </c>
      <c r="E299" s="187"/>
      <c r="F299" s="23"/>
    </row>
    <row r="300" spans="1:6" s="5" customFormat="1">
      <c r="A300" s="185"/>
      <c r="B300" s="182"/>
      <c r="C300" s="183"/>
      <c r="D300" s="187"/>
      <c r="E300" s="187"/>
      <c r="F300" s="189"/>
    </row>
    <row r="301" spans="1:6" s="5" customFormat="1" ht="51" customHeight="1">
      <c r="A301" s="71">
        <f>A299+1</f>
        <v>10</v>
      </c>
      <c r="B301" s="63" t="s">
        <v>164</v>
      </c>
      <c r="C301" s="24" t="s">
        <v>0</v>
      </c>
      <c r="D301" s="181">
        <v>1</v>
      </c>
      <c r="E301" s="23"/>
      <c r="F301" s="23"/>
    </row>
    <row r="302" spans="1:6" s="5" customFormat="1">
      <c r="A302" s="185"/>
      <c r="B302" s="182"/>
      <c r="C302" s="24"/>
      <c r="D302" s="24"/>
      <c r="E302" s="24"/>
      <c r="F302" s="24"/>
    </row>
    <row r="303" spans="1:6" s="5" customFormat="1" ht="115.5">
      <c r="A303" s="71">
        <f>A301+1</f>
        <v>11</v>
      </c>
      <c r="B303" s="63" t="s">
        <v>165</v>
      </c>
      <c r="C303" s="24"/>
      <c r="D303" s="23"/>
      <c r="E303" s="23"/>
      <c r="F303" s="23"/>
    </row>
    <row r="304" spans="1:6" s="5" customFormat="1">
      <c r="A304" s="71"/>
      <c r="B304" s="63" t="s">
        <v>166</v>
      </c>
      <c r="C304" s="24" t="s">
        <v>2</v>
      </c>
      <c r="D304" s="23">
        <v>23</v>
      </c>
      <c r="E304" s="23"/>
      <c r="F304" s="23"/>
    </row>
    <row r="305" spans="1:6" s="5" customFormat="1">
      <c r="A305" s="134"/>
      <c r="B305" s="135"/>
      <c r="C305" s="136"/>
      <c r="D305" s="137"/>
      <c r="E305" s="138"/>
      <c r="F305" s="151"/>
    </row>
    <row r="306" spans="1:6" s="5" customFormat="1">
      <c r="A306" s="134"/>
      <c r="B306" s="135"/>
      <c r="C306" s="136"/>
      <c r="D306" s="137"/>
      <c r="E306" s="138"/>
      <c r="F306" s="151"/>
    </row>
    <row r="307" spans="1:6" s="5" customFormat="1">
      <c r="A307" s="190" t="str">
        <f>A276</f>
        <v>XII.</v>
      </c>
      <c r="B307" s="191" t="str">
        <f>B276</f>
        <v>VODOOPSKRBA I ODVODNJA</v>
      </c>
      <c r="C307" s="192"/>
      <c r="D307" s="193"/>
      <c r="E307" s="194"/>
      <c r="F307" s="195"/>
    </row>
    <row r="308" spans="1:6" s="5" customFormat="1">
      <c r="A308" s="134"/>
      <c r="B308" s="135"/>
      <c r="C308" s="136"/>
      <c r="D308" s="137"/>
      <c r="E308" s="138"/>
      <c r="F308" s="151"/>
    </row>
    <row r="309" spans="1:6" s="5" customFormat="1">
      <c r="A309" s="74"/>
      <c r="B309" s="86"/>
      <c r="C309" s="37"/>
      <c r="D309" s="38"/>
      <c r="E309" s="39"/>
      <c r="F309" s="36"/>
    </row>
    <row r="310" spans="1:6" s="5" customFormat="1" ht="17.25" thickBot="1">
      <c r="A310" s="128" t="s">
        <v>168</v>
      </c>
      <c r="B310" s="129" t="s">
        <v>46</v>
      </c>
      <c r="C310" s="130"/>
      <c r="D310" s="131"/>
      <c r="E310" s="132"/>
      <c r="F310" s="132"/>
    </row>
    <row r="311" spans="1:6" s="5" customFormat="1">
      <c r="A311" s="74"/>
      <c r="B311" s="86"/>
      <c r="C311" s="37"/>
      <c r="D311" s="38"/>
      <c r="E311" s="39"/>
      <c r="F311" s="36"/>
    </row>
    <row r="312" spans="1:6">
      <c r="D312" s="23"/>
    </row>
    <row r="313" spans="1:6" ht="33">
      <c r="A313" s="71">
        <v>1</v>
      </c>
      <c r="B313" s="6" t="s">
        <v>213</v>
      </c>
      <c r="C313" s="37" t="s">
        <v>1</v>
      </c>
      <c r="D313" s="38">
        <v>1</v>
      </c>
      <c r="E313" s="39"/>
      <c r="F313" s="140"/>
    </row>
    <row r="314" spans="1:6">
      <c r="A314" s="74"/>
      <c r="B314" s="86"/>
      <c r="C314" s="37"/>
      <c r="D314" s="38"/>
      <c r="E314" s="39"/>
      <c r="F314" s="140"/>
    </row>
    <row r="315" spans="1:6" ht="49.5">
      <c r="A315" s="74">
        <f>A313+1</f>
        <v>2</v>
      </c>
      <c r="B315" s="86" t="s">
        <v>150</v>
      </c>
      <c r="C315" s="37" t="s">
        <v>1</v>
      </c>
      <c r="D315" s="38">
        <v>1</v>
      </c>
      <c r="E315" s="39"/>
      <c r="F315" s="140"/>
    </row>
    <row r="316" spans="1:6">
      <c r="A316" s="74"/>
      <c r="B316" s="86"/>
      <c r="C316" s="37"/>
      <c r="D316" s="38"/>
      <c r="E316" s="39"/>
      <c r="F316" s="140"/>
    </row>
    <row r="317" spans="1:6">
      <c r="A317" s="154"/>
      <c r="B317" s="155"/>
      <c r="C317" s="156"/>
      <c r="D317" s="157"/>
      <c r="E317" s="158"/>
      <c r="F317" s="159"/>
    </row>
    <row r="318" spans="1:6">
      <c r="A318" s="134" t="str">
        <f>A310</f>
        <v>XIII.</v>
      </c>
      <c r="B318" s="135" t="str">
        <f>B310</f>
        <v>OSTALI RADOVI</v>
      </c>
      <c r="C318" s="136"/>
      <c r="D318" s="137"/>
      <c r="E318" s="138"/>
      <c r="F318" s="151"/>
    </row>
    <row r="319" spans="1:6">
      <c r="A319" s="74"/>
      <c r="B319" s="86"/>
      <c r="C319" s="37"/>
      <c r="D319" s="38"/>
      <c r="E319" s="39"/>
      <c r="F319" s="36"/>
    </row>
    <row r="320" spans="1:6">
      <c r="A320" s="74"/>
      <c r="B320" s="86"/>
      <c r="C320" s="37"/>
      <c r="D320" s="38"/>
      <c r="E320" s="39"/>
      <c r="F320" s="36"/>
    </row>
    <row r="321" spans="1:6">
      <c r="A321" s="74"/>
      <c r="B321" s="86"/>
      <c r="C321" s="37"/>
      <c r="D321" s="38"/>
      <c r="E321" s="39"/>
      <c r="F321" s="36"/>
    </row>
    <row r="322" spans="1:6">
      <c r="A322" s="74"/>
      <c r="B322" s="86"/>
      <c r="C322" s="37"/>
      <c r="D322" s="38"/>
      <c r="E322" s="39"/>
      <c r="F322" s="39"/>
    </row>
    <row r="323" spans="1:6">
      <c r="A323" s="66"/>
      <c r="B323" s="87" t="s">
        <v>4</v>
      </c>
      <c r="C323" s="12"/>
      <c r="D323" s="44"/>
      <c r="E323" s="45"/>
      <c r="F323" s="46"/>
    </row>
    <row r="324" spans="1:6">
      <c r="A324" s="67"/>
      <c r="B324" s="88"/>
      <c r="C324" s="47"/>
      <c r="D324" s="48"/>
      <c r="E324" s="49"/>
      <c r="F324" s="46"/>
    </row>
    <row r="325" spans="1:6">
      <c r="A325" s="69"/>
      <c r="B325" s="89"/>
      <c r="C325" s="47"/>
      <c r="D325" s="48"/>
      <c r="E325" s="52"/>
      <c r="F325" s="50"/>
    </row>
    <row r="326" spans="1:6">
      <c r="A326" s="2" t="str">
        <f>A6</f>
        <v>I.</v>
      </c>
      <c r="B326" s="2" t="str">
        <f>B6</f>
        <v>PRIPREMNI RADOVI</v>
      </c>
      <c r="C326" s="51"/>
      <c r="D326" s="5"/>
      <c r="E326" s="14"/>
      <c r="F326" s="64"/>
    </row>
    <row r="327" spans="1:6">
      <c r="A327" s="76"/>
      <c r="B327" s="81"/>
      <c r="C327" s="53"/>
      <c r="D327" s="54"/>
      <c r="E327" s="40"/>
      <c r="F327" s="65"/>
    </row>
    <row r="328" spans="1:6">
      <c r="A328" s="81" t="str">
        <f>A25</f>
        <v>II.</v>
      </c>
      <c r="B328" s="81" t="str">
        <f>B25</f>
        <v>DEMONTAŽE</v>
      </c>
      <c r="C328" s="53"/>
      <c r="D328" s="54"/>
      <c r="E328" s="40"/>
      <c r="F328" s="65"/>
    </row>
    <row r="329" spans="1:6">
      <c r="A329" s="76"/>
      <c r="B329" s="81"/>
      <c r="C329" s="53"/>
      <c r="D329" s="54"/>
      <c r="E329" s="40"/>
      <c r="F329" s="65"/>
    </row>
    <row r="330" spans="1:6">
      <c r="A330" s="81" t="str">
        <f>A105</f>
        <v>III.</v>
      </c>
      <c r="B330" s="81" t="str">
        <f>B105</f>
        <v>ARMIRANO BETONSKI RADOVI</v>
      </c>
      <c r="C330" s="53"/>
      <c r="D330" s="54"/>
      <c r="E330" s="40"/>
      <c r="F330" s="65"/>
    </row>
    <row r="331" spans="1:6">
      <c r="A331" s="76"/>
      <c r="B331" s="81"/>
      <c r="C331" s="53"/>
      <c r="D331" s="54"/>
      <c r="E331" s="40"/>
      <c r="F331" s="65"/>
    </row>
    <row r="332" spans="1:6">
      <c r="A332" s="82" t="str">
        <f>A132</f>
        <v>IV.</v>
      </c>
      <c r="B332" s="82" t="str">
        <f>B132</f>
        <v>OJAČANJE ARM. BET. PLOČE I STUPOVA FRP LAMELAMA</v>
      </c>
      <c r="C332" s="53"/>
      <c r="D332" s="54"/>
      <c r="E332" s="40"/>
      <c r="F332" s="65"/>
    </row>
    <row r="333" spans="1:6">
      <c r="A333" s="74"/>
      <c r="B333" s="83"/>
      <c r="C333" s="37"/>
      <c r="D333" s="38"/>
      <c r="E333" s="39"/>
      <c r="F333" s="36"/>
    </row>
    <row r="334" spans="1:6">
      <c r="A334" s="82" t="str">
        <f>A148</f>
        <v>V.</v>
      </c>
      <c r="B334" s="82" t="str">
        <f>B148</f>
        <v>ZIDARSKI RADOVI</v>
      </c>
      <c r="C334" s="37"/>
      <c r="D334" s="38"/>
      <c r="E334" s="39"/>
      <c r="F334" s="65"/>
    </row>
    <row r="335" spans="1:6">
      <c r="A335" s="82"/>
      <c r="B335" s="82"/>
      <c r="C335" s="37"/>
      <c r="D335" s="38"/>
      <c r="E335" s="39"/>
      <c r="F335" s="65"/>
    </row>
    <row r="336" spans="1:6">
      <c r="A336" s="83" t="str">
        <f>A163</f>
        <v>VI.</v>
      </c>
      <c r="B336" s="83" t="str">
        <f>B163</f>
        <v>GIPS-KARTONSKI I SOBOSLIKARSKI RADOVI</v>
      </c>
      <c r="C336" s="37"/>
      <c r="D336" s="38"/>
      <c r="E336" s="39"/>
      <c r="F336" s="65"/>
    </row>
    <row r="337" spans="1:6">
      <c r="A337" s="83"/>
      <c r="B337" s="83"/>
      <c r="C337" s="37"/>
      <c r="D337" s="38"/>
      <c r="E337" s="39"/>
      <c r="F337" s="65"/>
    </row>
    <row r="338" spans="1:6">
      <c r="A338" s="83" t="str">
        <f>A170</f>
        <v>VII.</v>
      </c>
      <c r="B338" s="83" t="str">
        <f>B170</f>
        <v>STOLARSKI RADOVI</v>
      </c>
      <c r="C338" s="37"/>
      <c r="D338" s="38"/>
      <c r="E338" s="39"/>
      <c r="F338" s="65"/>
    </row>
    <row r="339" spans="1:6">
      <c r="A339" s="83"/>
      <c r="B339" s="83"/>
      <c r="C339" s="37"/>
      <c r="D339" s="38"/>
      <c r="E339" s="39"/>
      <c r="F339" s="65"/>
    </row>
    <row r="340" spans="1:6">
      <c r="A340" s="83" t="str">
        <f>A172</f>
        <v>VIII.</v>
      </c>
      <c r="B340" s="83" t="str">
        <f>B172</f>
        <v>BRAVARSKI RADOVI</v>
      </c>
      <c r="C340" s="37"/>
      <c r="D340" s="38"/>
      <c r="E340" s="39"/>
      <c r="F340" s="65"/>
    </row>
    <row r="341" spans="1:6">
      <c r="A341" s="83"/>
      <c r="B341" s="83"/>
      <c r="C341" s="37"/>
      <c r="D341" s="38"/>
      <c r="E341" s="39"/>
      <c r="F341" s="65"/>
    </row>
    <row r="342" spans="1:6">
      <c r="A342" s="83" t="str">
        <f>A224</f>
        <v>IX.</v>
      </c>
      <c r="B342" s="83" t="str">
        <f>B224</f>
        <v>PODOPOLAGAČKI RADOVI</v>
      </c>
      <c r="C342" s="37"/>
      <c r="D342" s="38"/>
      <c r="E342" s="39"/>
      <c r="F342" s="65"/>
    </row>
    <row r="343" spans="1:6">
      <c r="A343" s="83"/>
      <c r="B343" s="83"/>
      <c r="C343" s="37"/>
      <c r="D343" s="38"/>
      <c r="E343" s="39"/>
      <c r="F343" s="65"/>
    </row>
    <row r="344" spans="1:6">
      <c r="A344" s="83" t="str">
        <f>A243</f>
        <v>X.</v>
      </c>
      <c r="B344" s="83" t="str">
        <f>B243</f>
        <v xml:space="preserve">SPREGNUTA PLOČA </v>
      </c>
      <c r="C344" s="37"/>
      <c r="D344" s="38"/>
      <c r="E344" s="39"/>
      <c r="F344" s="65"/>
    </row>
    <row r="345" spans="1:6">
      <c r="A345" s="83"/>
      <c r="B345" s="83"/>
      <c r="C345" s="37"/>
      <c r="D345" s="38"/>
      <c r="E345" s="39"/>
      <c r="F345" s="65"/>
    </row>
    <row r="346" spans="1:6">
      <c r="A346" s="83" t="s">
        <v>103</v>
      </c>
      <c r="B346" s="83" t="str">
        <f>B273</f>
        <v>FASADERSKI RADOVI</v>
      </c>
      <c r="C346" s="37"/>
      <c r="D346" s="38"/>
      <c r="E346" s="39"/>
      <c r="F346" s="65"/>
    </row>
    <row r="347" spans="1:6">
      <c r="A347" s="83"/>
      <c r="B347" s="83"/>
      <c r="C347" s="37"/>
      <c r="D347" s="38"/>
      <c r="E347" s="39"/>
      <c r="F347" s="65"/>
    </row>
    <row r="348" spans="1:6">
      <c r="A348" s="83" t="str">
        <f>A307</f>
        <v>XII.</v>
      </c>
      <c r="B348" s="83" t="str">
        <f>B307</f>
        <v>VODOOPSKRBA I ODVODNJA</v>
      </c>
      <c r="C348" s="37"/>
      <c r="D348" s="38"/>
      <c r="E348" s="39"/>
      <c r="F348" s="65"/>
    </row>
    <row r="349" spans="1:6">
      <c r="A349" s="83"/>
      <c r="B349" s="83"/>
      <c r="C349" s="37"/>
      <c r="D349" s="38"/>
      <c r="E349" s="39"/>
      <c r="F349" s="65"/>
    </row>
    <row r="350" spans="1:6">
      <c r="A350" s="83" t="str">
        <f>A318</f>
        <v>XIII.</v>
      </c>
      <c r="B350" s="83" t="str">
        <f>B318</f>
        <v>OSTALI RADOVI</v>
      </c>
      <c r="C350" s="37"/>
      <c r="D350" s="38"/>
      <c r="E350" s="39"/>
      <c r="F350" s="65"/>
    </row>
    <row r="351" spans="1:6" ht="17.25" thickBot="1">
      <c r="A351" s="69"/>
      <c r="B351" s="83"/>
      <c r="C351" s="47"/>
      <c r="D351" s="48"/>
      <c r="E351" s="49"/>
      <c r="F351" s="50"/>
    </row>
    <row r="352" spans="1:6">
      <c r="A352" s="77"/>
      <c r="B352" s="90" t="s">
        <v>8</v>
      </c>
      <c r="C352" s="55"/>
      <c r="D352" s="56"/>
      <c r="E352" s="57"/>
      <c r="F352" s="58"/>
    </row>
    <row r="353" spans="1:6">
      <c r="A353" s="67"/>
      <c r="B353" s="4"/>
      <c r="C353" s="47"/>
      <c r="D353" s="48"/>
      <c r="E353" s="49"/>
      <c r="F353" s="50"/>
    </row>
    <row r="354" spans="1:6">
      <c r="A354" s="69"/>
      <c r="B354" s="2"/>
      <c r="C354" s="47"/>
      <c r="D354" s="48" t="s">
        <v>9</v>
      </c>
      <c r="E354" s="49"/>
      <c r="F354" s="50"/>
    </row>
    <row r="355" spans="1:6">
      <c r="A355" s="78"/>
      <c r="B355" s="81"/>
      <c r="C355" s="47"/>
      <c r="D355" s="48"/>
      <c r="E355" s="49"/>
      <c r="F355" s="50"/>
    </row>
    <row r="356" spans="1:6">
      <c r="A356" s="69"/>
      <c r="B356" s="82"/>
      <c r="C356" s="47"/>
      <c r="D356" s="48" t="s">
        <v>19</v>
      </c>
      <c r="E356" s="49"/>
      <c r="F356" s="50"/>
    </row>
    <row r="357" spans="1:6">
      <c r="A357" s="69"/>
      <c r="B357" s="83"/>
      <c r="C357" s="9"/>
      <c r="D357" s="9"/>
      <c r="E357" s="9"/>
      <c r="F357" s="50"/>
    </row>
    <row r="358" spans="1:6">
      <c r="A358" s="69"/>
      <c r="B358" s="82"/>
      <c r="C358" s="9"/>
      <c r="D358" s="9"/>
      <c r="E358" s="9"/>
      <c r="F358" s="50"/>
    </row>
    <row r="359" spans="1:6">
      <c r="A359" s="69"/>
      <c r="B359" s="89"/>
      <c r="C359" s="9"/>
      <c r="D359" s="9"/>
      <c r="E359" s="9"/>
      <c r="F359" s="50"/>
    </row>
    <row r="360" spans="1:6">
      <c r="A360" s="69"/>
      <c r="B360" s="2"/>
      <c r="C360" s="47"/>
      <c r="D360" s="48"/>
      <c r="E360" s="49"/>
      <c r="F360" s="50"/>
    </row>
    <row r="361" spans="1:6">
      <c r="A361" s="67"/>
      <c r="B361" s="91"/>
      <c r="C361" s="47"/>
      <c r="D361" s="48"/>
      <c r="E361" s="49"/>
      <c r="F361" s="50"/>
    </row>
    <row r="362" spans="1:6">
      <c r="A362" s="67"/>
      <c r="B362" s="92"/>
      <c r="C362" s="47"/>
      <c r="D362" s="48"/>
      <c r="E362" s="49"/>
      <c r="F362" s="50"/>
    </row>
    <row r="363" spans="1:6">
      <c r="A363" s="59"/>
      <c r="B363" s="88"/>
      <c r="C363" s="60"/>
      <c r="D363" s="61"/>
      <c r="E363" s="45"/>
      <c r="F363" s="62"/>
    </row>
    <row r="364" spans="1:6">
      <c r="A364" s="75"/>
      <c r="B364" s="93"/>
      <c r="C364" s="41"/>
      <c r="D364" s="42"/>
      <c r="E364" s="43"/>
      <c r="F364" s="43"/>
    </row>
    <row r="365" spans="1:6">
      <c r="A365" s="75"/>
      <c r="B365" s="10"/>
      <c r="C365" s="41"/>
      <c r="D365" s="42"/>
      <c r="E365" s="43"/>
      <c r="F365" s="43"/>
    </row>
    <row r="366" spans="1:6">
      <c r="B366" s="10"/>
    </row>
  </sheetData>
  <mergeCells count="4">
    <mergeCell ref="B1:E1"/>
    <mergeCell ref="B2:E2"/>
    <mergeCell ref="B3:E3"/>
    <mergeCell ref="B4:E4"/>
  </mergeCells>
  <pageMargins left="0.98425196850393704" right="0.39370078740157483" top="0.39370078740157483" bottom="0.39370078740157483" header="0.39370078740157483" footer="0.39370078740157483"/>
  <pageSetup paperSize="9" scale="74" fitToHeight="0" orientation="portrait" r:id="rId1"/>
  <rowBreaks count="13" manualBreakCount="13">
    <brk id="23" max="5" man="1"/>
    <brk id="60" max="5" man="1"/>
    <brk id="87" max="5" man="1"/>
    <brk id="120" max="5" man="1"/>
    <brk id="132" max="5" man="1"/>
    <brk id="148" max="5" man="1"/>
    <brk id="164" max="5" man="1"/>
    <brk id="190" max="5" man="1"/>
    <brk id="224" max="5" man="1"/>
    <brk id="255" max="5" man="1"/>
    <brk id="270" max="5" man="1"/>
    <brk id="290" max="5" man="1"/>
    <brk id="319"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33"/>
  <sheetViews>
    <sheetView view="pageBreakPreview" topLeftCell="A16" zoomScaleNormal="100" zoomScaleSheetLayoutView="100" workbookViewId="0">
      <selection activeCell="G14" sqref="G14"/>
    </sheetView>
  </sheetViews>
  <sheetFormatPr defaultRowHeight="12.75"/>
  <cols>
    <col min="1" max="1" width="9.140625" style="208"/>
    <col min="2" max="2" width="13.5703125" style="208" customWidth="1"/>
    <col min="3" max="3" width="21.140625" style="208" customWidth="1"/>
    <col min="4" max="6" width="9.140625" style="208"/>
    <col min="7" max="7" width="10.7109375" style="208" customWidth="1"/>
    <col min="8" max="257" width="9.140625" style="208"/>
    <col min="258" max="258" width="13.5703125" style="208" customWidth="1"/>
    <col min="259" max="259" width="21.140625" style="208" customWidth="1"/>
    <col min="260" max="262" width="9.140625" style="208"/>
    <col min="263" max="263" width="10.7109375" style="208" customWidth="1"/>
    <col min="264" max="513" width="9.140625" style="208"/>
    <col min="514" max="514" width="13.5703125" style="208" customWidth="1"/>
    <col min="515" max="515" width="21.140625" style="208" customWidth="1"/>
    <col min="516" max="518" width="9.140625" style="208"/>
    <col min="519" max="519" width="10.7109375" style="208" customWidth="1"/>
    <col min="520" max="769" width="9.140625" style="208"/>
    <col min="770" max="770" width="13.5703125" style="208" customWidth="1"/>
    <col min="771" max="771" width="21.140625" style="208" customWidth="1"/>
    <col min="772" max="774" width="9.140625" style="208"/>
    <col min="775" max="775" width="10.7109375" style="208" customWidth="1"/>
    <col min="776" max="1025" width="9.140625" style="208"/>
    <col min="1026" max="1026" width="13.5703125" style="208" customWidth="1"/>
    <col min="1027" max="1027" width="21.140625" style="208" customWidth="1"/>
    <col min="1028" max="1030" width="9.140625" style="208"/>
    <col min="1031" max="1031" width="10.7109375" style="208" customWidth="1"/>
    <col min="1032" max="1281" width="9.140625" style="208"/>
    <col min="1282" max="1282" width="13.5703125" style="208" customWidth="1"/>
    <col min="1283" max="1283" width="21.140625" style="208" customWidth="1"/>
    <col min="1284" max="1286" width="9.140625" style="208"/>
    <col min="1287" max="1287" width="10.7109375" style="208" customWidth="1"/>
    <col min="1288" max="1537" width="9.140625" style="208"/>
    <col min="1538" max="1538" width="13.5703125" style="208" customWidth="1"/>
    <col min="1539" max="1539" width="21.140625" style="208" customWidth="1"/>
    <col min="1540" max="1542" width="9.140625" style="208"/>
    <col min="1543" max="1543" width="10.7109375" style="208" customWidth="1"/>
    <col min="1544" max="1793" width="9.140625" style="208"/>
    <col min="1794" max="1794" width="13.5703125" style="208" customWidth="1"/>
    <col min="1795" max="1795" width="21.140625" style="208" customWidth="1"/>
    <col min="1796" max="1798" width="9.140625" style="208"/>
    <col min="1799" max="1799" width="10.7109375" style="208" customWidth="1"/>
    <col min="1800" max="2049" width="9.140625" style="208"/>
    <col min="2050" max="2050" width="13.5703125" style="208" customWidth="1"/>
    <col min="2051" max="2051" width="21.140625" style="208" customWidth="1"/>
    <col min="2052" max="2054" width="9.140625" style="208"/>
    <col min="2055" max="2055" width="10.7109375" style="208" customWidth="1"/>
    <col min="2056" max="2305" width="9.140625" style="208"/>
    <col min="2306" max="2306" width="13.5703125" style="208" customWidth="1"/>
    <col min="2307" max="2307" width="21.140625" style="208" customWidth="1"/>
    <col min="2308" max="2310" width="9.140625" style="208"/>
    <col min="2311" max="2311" width="10.7109375" style="208" customWidth="1"/>
    <col min="2312" max="2561" width="9.140625" style="208"/>
    <col min="2562" max="2562" width="13.5703125" style="208" customWidth="1"/>
    <col min="2563" max="2563" width="21.140625" style="208" customWidth="1"/>
    <col min="2564" max="2566" width="9.140625" style="208"/>
    <col min="2567" max="2567" width="10.7109375" style="208" customWidth="1"/>
    <col min="2568" max="2817" width="9.140625" style="208"/>
    <col min="2818" max="2818" width="13.5703125" style="208" customWidth="1"/>
    <col min="2819" max="2819" width="21.140625" style="208" customWidth="1"/>
    <col min="2820" max="2822" width="9.140625" style="208"/>
    <col min="2823" max="2823" width="10.7109375" style="208" customWidth="1"/>
    <col min="2824" max="3073" width="9.140625" style="208"/>
    <col min="3074" max="3074" width="13.5703125" style="208" customWidth="1"/>
    <col min="3075" max="3075" width="21.140625" style="208" customWidth="1"/>
    <col min="3076" max="3078" width="9.140625" style="208"/>
    <col min="3079" max="3079" width="10.7109375" style="208" customWidth="1"/>
    <col min="3080" max="3329" width="9.140625" style="208"/>
    <col min="3330" max="3330" width="13.5703125" style="208" customWidth="1"/>
    <col min="3331" max="3331" width="21.140625" style="208" customWidth="1"/>
    <col min="3332" max="3334" width="9.140625" style="208"/>
    <col min="3335" max="3335" width="10.7109375" style="208" customWidth="1"/>
    <col min="3336" max="3585" width="9.140625" style="208"/>
    <col min="3586" max="3586" width="13.5703125" style="208" customWidth="1"/>
    <col min="3587" max="3587" width="21.140625" style="208" customWidth="1"/>
    <col min="3588" max="3590" width="9.140625" style="208"/>
    <col min="3591" max="3591" width="10.7109375" style="208" customWidth="1"/>
    <col min="3592" max="3841" width="9.140625" style="208"/>
    <col min="3842" max="3842" width="13.5703125" style="208" customWidth="1"/>
    <col min="3843" max="3843" width="21.140625" style="208" customWidth="1"/>
    <col min="3844" max="3846" width="9.140625" style="208"/>
    <col min="3847" max="3847" width="10.7109375" style="208" customWidth="1"/>
    <col min="3848" max="4097" width="9.140625" style="208"/>
    <col min="4098" max="4098" width="13.5703125" style="208" customWidth="1"/>
    <col min="4099" max="4099" width="21.140625" style="208" customWidth="1"/>
    <col min="4100" max="4102" width="9.140625" style="208"/>
    <col min="4103" max="4103" width="10.7109375" style="208" customWidth="1"/>
    <col min="4104" max="4353" width="9.140625" style="208"/>
    <col min="4354" max="4354" width="13.5703125" style="208" customWidth="1"/>
    <col min="4355" max="4355" width="21.140625" style="208" customWidth="1"/>
    <col min="4356" max="4358" width="9.140625" style="208"/>
    <col min="4359" max="4359" width="10.7109375" style="208" customWidth="1"/>
    <col min="4360" max="4609" width="9.140625" style="208"/>
    <col min="4610" max="4610" width="13.5703125" style="208" customWidth="1"/>
    <col min="4611" max="4611" width="21.140625" style="208" customWidth="1"/>
    <col min="4612" max="4614" width="9.140625" style="208"/>
    <col min="4615" max="4615" width="10.7109375" style="208" customWidth="1"/>
    <col min="4616" max="4865" width="9.140625" style="208"/>
    <col min="4866" max="4866" width="13.5703125" style="208" customWidth="1"/>
    <col min="4867" max="4867" width="21.140625" style="208" customWidth="1"/>
    <col min="4868" max="4870" width="9.140625" style="208"/>
    <col min="4871" max="4871" width="10.7109375" style="208" customWidth="1"/>
    <col min="4872" max="5121" width="9.140625" style="208"/>
    <col min="5122" max="5122" width="13.5703125" style="208" customWidth="1"/>
    <col min="5123" max="5123" width="21.140625" style="208" customWidth="1"/>
    <col min="5124" max="5126" width="9.140625" style="208"/>
    <col min="5127" max="5127" width="10.7109375" style="208" customWidth="1"/>
    <col min="5128" max="5377" width="9.140625" style="208"/>
    <col min="5378" max="5378" width="13.5703125" style="208" customWidth="1"/>
    <col min="5379" max="5379" width="21.140625" style="208" customWidth="1"/>
    <col min="5380" max="5382" width="9.140625" style="208"/>
    <col min="5383" max="5383" width="10.7109375" style="208" customWidth="1"/>
    <col min="5384" max="5633" width="9.140625" style="208"/>
    <col min="5634" max="5634" width="13.5703125" style="208" customWidth="1"/>
    <col min="5635" max="5635" width="21.140625" style="208" customWidth="1"/>
    <col min="5636" max="5638" width="9.140625" style="208"/>
    <col min="5639" max="5639" width="10.7109375" style="208" customWidth="1"/>
    <col min="5640" max="5889" width="9.140625" style="208"/>
    <col min="5890" max="5890" width="13.5703125" style="208" customWidth="1"/>
    <col min="5891" max="5891" width="21.140625" style="208" customWidth="1"/>
    <col min="5892" max="5894" width="9.140625" style="208"/>
    <col min="5895" max="5895" width="10.7109375" style="208" customWidth="1"/>
    <col min="5896" max="6145" width="9.140625" style="208"/>
    <col min="6146" max="6146" width="13.5703125" style="208" customWidth="1"/>
    <col min="6147" max="6147" width="21.140625" style="208" customWidth="1"/>
    <col min="6148" max="6150" width="9.140625" style="208"/>
    <col min="6151" max="6151" width="10.7109375" style="208" customWidth="1"/>
    <col min="6152" max="6401" width="9.140625" style="208"/>
    <col min="6402" max="6402" width="13.5703125" style="208" customWidth="1"/>
    <col min="6403" max="6403" width="21.140625" style="208" customWidth="1"/>
    <col min="6404" max="6406" width="9.140625" style="208"/>
    <col min="6407" max="6407" width="10.7109375" style="208" customWidth="1"/>
    <col min="6408" max="6657" width="9.140625" style="208"/>
    <col min="6658" max="6658" width="13.5703125" style="208" customWidth="1"/>
    <col min="6659" max="6659" width="21.140625" style="208" customWidth="1"/>
    <col min="6660" max="6662" width="9.140625" style="208"/>
    <col min="6663" max="6663" width="10.7109375" style="208" customWidth="1"/>
    <col min="6664" max="6913" width="9.140625" style="208"/>
    <col min="6914" max="6914" width="13.5703125" style="208" customWidth="1"/>
    <col min="6915" max="6915" width="21.140625" style="208" customWidth="1"/>
    <col min="6916" max="6918" width="9.140625" style="208"/>
    <col min="6919" max="6919" width="10.7109375" style="208" customWidth="1"/>
    <col min="6920" max="7169" width="9.140625" style="208"/>
    <col min="7170" max="7170" width="13.5703125" style="208" customWidth="1"/>
    <col min="7171" max="7171" width="21.140625" style="208" customWidth="1"/>
    <col min="7172" max="7174" width="9.140625" style="208"/>
    <col min="7175" max="7175" width="10.7109375" style="208" customWidth="1"/>
    <col min="7176" max="7425" width="9.140625" style="208"/>
    <col min="7426" max="7426" width="13.5703125" style="208" customWidth="1"/>
    <col min="7427" max="7427" width="21.140625" style="208" customWidth="1"/>
    <col min="7428" max="7430" width="9.140625" style="208"/>
    <col min="7431" max="7431" width="10.7109375" style="208" customWidth="1"/>
    <col min="7432" max="7681" width="9.140625" style="208"/>
    <col min="7682" max="7682" width="13.5703125" style="208" customWidth="1"/>
    <col min="7683" max="7683" width="21.140625" style="208" customWidth="1"/>
    <col min="7684" max="7686" width="9.140625" style="208"/>
    <col min="7687" max="7687" width="10.7109375" style="208" customWidth="1"/>
    <col min="7688" max="7937" width="9.140625" style="208"/>
    <col min="7938" max="7938" width="13.5703125" style="208" customWidth="1"/>
    <col min="7939" max="7939" width="21.140625" style="208" customWidth="1"/>
    <col min="7940" max="7942" width="9.140625" style="208"/>
    <col min="7943" max="7943" width="10.7109375" style="208" customWidth="1"/>
    <col min="7944" max="8193" width="9.140625" style="208"/>
    <col min="8194" max="8194" width="13.5703125" style="208" customWidth="1"/>
    <col min="8195" max="8195" width="21.140625" style="208" customWidth="1"/>
    <col min="8196" max="8198" width="9.140625" style="208"/>
    <col min="8199" max="8199" width="10.7109375" style="208" customWidth="1"/>
    <col min="8200" max="8449" width="9.140625" style="208"/>
    <col min="8450" max="8450" width="13.5703125" style="208" customWidth="1"/>
    <col min="8451" max="8451" width="21.140625" style="208" customWidth="1"/>
    <col min="8452" max="8454" width="9.140625" style="208"/>
    <col min="8455" max="8455" width="10.7109375" style="208" customWidth="1"/>
    <col min="8456" max="8705" width="9.140625" style="208"/>
    <col min="8706" max="8706" width="13.5703125" style="208" customWidth="1"/>
    <col min="8707" max="8707" width="21.140625" style="208" customWidth="1"/>
    <col min="8708" max="8710" width="9.140625" style="208"/>
    <col min="8711" max="8711" width="10.7109375" style="208" customWidth="1"/>
    <col min="8712" max="8961" width="9.140625" style="208"/>
    <col min="8962" max="8962" width="13.5703125" style="208" customWidth="1"/>
    <col min="8963" max="8963" width="21.140625" style="208" customWidth="1"/>
    <col min="8964" max="8966" width="9.140625" style="208"/>
    <col min="8967" max="8967" width="10.7109375" style="208" customWidth="1"/>
    <col min="8968" max="9217" width="9.140625" style="208"/>
    <col min="9218" max="9218" width="13.5703125" style="208" customWidth="1"/>
    <col min="9219" max="9219" width="21.140625" style="208" customWidth="1"/>
    <col min="9220" max="9222" width="9.140625" style="208"/>
    <col min="9223" max="9223" width="10.7109375" style="208" customWidth="1"/>
    <col min="9224" max="9473" width="9.140625" style="208"/>
    <col min="9474" max="9474" width="13.5703125" style="208" customWidth="1"/>
    <col min="9475" max="9475" width="21.140625" style="208" customWidth="1"/>
    <col min="9476" max="9478" width="9.140625" style="208"/>
    <col min="9479" max="9479" width="10.7109375" style="208" customWidth="1"/>
    <col min="9480" max="9729" width="9.140625" style="208"/>
    <col min="9730" max="9730" width="13.5703125" style="208" customWidth="1"/>
    <col min="9731" max="9731" width="21.140625" style="208" customWidth="1"/>
    <col min="9732" max="9734" width="9.140625" style="208"/>
    <col min="9735" max="9735" width="10.7109375" style="208" customWidth="1"/>
    <col min="9736" max="9985" width="9.140625" style="208"/>
    <col min="9986" max="9986" width="13.5703125" style="208" customWidth="1"/>
    <col min="9987" max="9987" width="21.140625" style="208" customWidth="1"/>
    <col min="9988" max="9990" width="9.140625" style="208"/>
    <col min="9991" max="9991" width="10.7109375" style="208" customWidth="1"/>
    <col min="9992" max="10241" width="9.140625" style="208"/>
    <col min="10242" max="10242" width="13.5703125" style="208" customWidth="1"/>
    <col min="10243" max="10243" width="21.140625" style="208" customWidth="1"/>
    <col min="10244" max="10246" width="9.140625" style="208"/>
    <col min="10247" max="10247" width="10.7109375" style="208" customWidth="1"/>
    <col min="10248" max="10497" width="9.140625" style="208"/>
    <col min="10498" max="10498" width="13.5703125" style="208" customWidth="1"/>
    <col min="10499" max="10499" width="21.140625" style="208" customWidth="1"/>
    <col min="10500" max="10502" width="9.140625" style="208"/>
    <col min="10503" max="10503" width="10.7109375" style="208" customWidth="1"/>
    <col min="10504" max="10753" width="9.140625" style="208"/>
    <col min="10754" max="10754" width="13.5703125" style="208" customWidth="1"/>
    <col min="10755" max="10755" width="21.140625" style="208" customWidth="1"/>
    <col min="10756" max="10758" width="9.140625" style="208"/>
    <col min="10759" max="10759" width="10.7109375" style="208" customWidth="1"/>
    <col min="10760" max="11009" width="9.140625" style="208"/>
    <col min="11010" max="11010" width="13.5703125" style="208" customWidth="1"/>
    <col min="11011" max="11011" width="21.140625" style="208" customWidth="1"/>
    <col min="11012" max="11014" width="9.140625" style="208"/>
    <col min="11015" max="11015" width="10.7109375" style="208" customWidth="1"/>
    <col min="11016" max="11265" width="9.140625" style="208"/>
    <col min="11266" max="11266" width="13.5703125" style="208" customWidth="1"/>
    <col min="11267" max="11267" width="21.140625" style="208" customWidth="1"/>
    <col min="11268" max="11270" width="9.140625" style="208"/>
    <col min="11271" max="11271" width="10.7109375" style="208" customWidth="1"/>
    <col min="11272" max="11521" width="9.140625" style="208"/>
    <col min="11522" max="11522" width="13.5703125" style="208" customWidth="1"/>
    <col min="11523" max="11523" width="21.140625" style="208" customWidth="1"/>
    <col min="11524" max="11526" width="9.140625" style="208"/>
    <col min="11527" max="11527" width="10.7109375" style="208" customWidth="1"/>
    <col min="11528" max="11777" width="9.140625" style="208"/>
    <col min="11778" max="11778" width="13.5703125" style="208" customWidth="1"/>
    <col min="11779" max="11779" width="21.140625" style="208" customWidth="1"/>
    <col min="11780" max="11782" width="9.140625" style="208"/>
    <col min="11783" max="11783" width="10.7109375" style="208" customWidth="1"/>
    <col min="11784" max="12033" width="9.140625" style="208"/>
    <col min="12034" max="12034" width="13.5703125" style="208" customWidth="1"/>
    <col min="12035" max="12035" width="21.140625" style="208" customWidth="1"/>
    <col min="12036" max="12038" width="9.140625" style="208"/>
    <col min="12039" max="12039" width="10.7109375" style="208" customWidth="1"/>
    <col min="12040" max="12289" width="9.140625" style="208"/>
    <col min="12290" max="12290" width="13.5703125" style="208" customWidth="1"/>
    <col min="12291" max="12291" width="21.140625" style="208" customWidth="1"/>
    <col min="12292" max="12294" width="9.140625" style="208"/>
    <col min="12295" max="12295" width="10.7109375" style="208" customWidth="1"/>
    <col min="12296" max="12545" width="9.140625" style="208"/>
    <col min="12546" max="12546" width="13.5703125" style="208" customWidth="1"/>
    <col min="12547" max="12547" width="21.140625" style="208" customWidth="1"/>
    <col min="12548" max="12550" width="9.140625" style="208"/>
    <col min="12551" max="12551" width="10.7109375" style="208" customWidth="1"/>
    <col min="12552" max="12801" width="9.140625" style="208"/>
    <col min="12802" max="12802" width="13.5703125" style="208" customWidth="1"/>
    <col min="12803" max="12803" width="21.140625" style="208" customWidth="1"/>
    <col min="12804" max="12806" width="9.140625" style="208"/>
    <col min="12807" max="12807" width="10.7109375" style="208" customWidth="1"/>
    <col min="12808" max="13057" width="9.140625" style="208"/>
    <col min="13058" max="13058" width="13.5703125" style="208" customWidth="1"/>
    <col min="13059" max="13059" width="21.140625" style="208" customWidth="1"/>
    <col min="13060" max="13062" width="9.140625" style="208"/>
    <col min="13063" max="13063" width="10.7109375" style="208" customWidth="1"/>
    <col min="13064" max="13313" width="9.140625" style="208"/>
    <col min="13314" max="13314" width="13.5703125" style="208" customWidth="1"/>
    <col min="13315" max="13315" width="21.140625" style="208" customWidth="1"/>
    <col min="13316" max="13318" width="9.140625" style="208"/>
    <col min="13319" max="13319" width="10.7109375" style="208" customWidth="1"/>
    <col min="13320" max="13569" width="9.140625" style="208"/>
    <col min="13570" max="13570" width="13.5703125" style="208" customWidth="1"/>
    <col min="13571" max="13571" width="21.140625" style="208" customWidth="1"/>
    <col min="13572" max="13574" width="9.140625" style="208"/>
    <col min="13575" max="13575" width="10.7109375" style="208" customWidth="1"/>
    <col min="13576" max="13825" width="9.140625" style="208"/>
    <col min="13826" max="13826" width="13.5703125" style="208" customWidth="1"/>
    <col min="13827" max="13827" width="21.140625" style="208" customWidth="1"/>
    <col min="13828" max="13830" width="9.140625" style="208"/>
    <col min="13831" max="13831" width="10.7109375" style="208" customWidth="1"/>
    <col min="13832" max="14081" width="9.140625" style="208"/>
    <col min="14082" max="14082" width="13.5703125" style="208" customWidth="1"/>
    <col min="14083" max="14083" width="21.140625" style="208" customWidth="1"/>
    <col min="14084" max="14086" width="9.140625" style="208"/>
    <col min="14087" max="14087" width="10.7109375" style="208" customWidth="1"/>
    <col min="14088" max="14337" width="9.140625" style="208"/>
    <col min="14338" max="14338" width="13.5703125" style="208" customWidth="1"/>
    <col min="14339" max="14339" width="21.140625" style="208" customWidth="1"/>
    <col min="14340" max="14342" width="9.140625" style="208"/>
    <col min="14343" max="14343" width="10.7109375" style="208" customWidth="1"/>
    <col min="14344" max="14593" width="9.140625" style="208"/>
    <col min="14594" max="14594" width="13.5703125" style="208" customWidth="1"/>
    <col min="14595" max="14595" width="21.140625" style="208" customWidth="1"/>
    <col min="14596" max="14598" width="9.140625" style="208"/>
    <col min="14599" max="14599" width="10.7109375" style="208" customWidth="1"/>
    <col min="14600" max="14849" width="9.140625" style="208"/>
    <col min="14850" max="14850" width="13.5703125" style="208" customWidth="1"/>
    <col min="14851" max="14851" width="21.140625" style="208" customWidth="1"/>
    <col min="14852" max="14854" width="9.140625" style="208"/>
    <col min="14855" max="14855" width="10.7109375" style="208" customWidth="1"/>
    <col min="14856" max="15105" width="9.140625" style="208"/>
    <col min="15106" max="15106" width="13.5703125" style="208" customWidth="1"/>
    <col min="15107" max="15107" width="21.140625" style="208" customWidth="1"/>
    <col min="15108" max="15110" width="9.140625" style="208"/>
    <col min="15111" max="15111" width="10.7109375" style="208" customWidth="1"/>
    <col min="15112" max="15361" width="9.140625" style="208"/>
    <col min="15362" max="15362" width="13.5703125" style="208" customWidth="1"/>
    <col min="15363" max="15363" width="21.140625" style="208" customWidth="1"/>
    <col min="15364" max="15366" width="9.140625" style="208"/>
    <col min="15367" max="15367" width="10.7109375" style="208" customWidth="1"/>
    <col min="15368" max="15617" width="9.140625" style="208"/>
    <col min="15618" max="15618" width="13.5703125" style="208" customWidth="1"/>
    <col min="15619" max="15619" width="21.140625" style="208" customWidth="1"/>
    <col min="15620" max="15622" width="9.140625" style="208"/>
    <col min="15623" max="15623" width="10.7109375" style="208" customWidth="1"/>
    <col min="15624" max="15873" width="9.140625" style="208"/>
    <col min="15874" max="15874" width="13.5703125" style="208" customWidth="1"/>
    <col min="15875" max="15875" width="21.140625" style="208" customWidth="1"/>
    <col min="15876" max="15878" width="9.140625" style="208"/>
    <col min="15879" max="15879" width="10.7109375" style="208" customWidth="1"/>
    <col min="15880" max="16129" width="9.140625" style="208"/>
    <col min="16130" max="16130" width="13.5703125" style="208" customWidth="1"/>
    <col min="16131" max="16131" width="21.140625" style="208" customWidth="1"/>
    <col min="16132" max="16134" width="9.140625" style="208"/>
    <col min="16135" max="16135" width="10.7109375" style="208" customWidth="1"/>
    <col min="16136" max="16384" width="9.140625" style="208"/>
  </cols>
  <sheetData>
    <row r="2" spans="2:7" ht="20.25">
      <c r="B2" s="207" t="s">
        <v>215</v>
      </c>
    </row>
    <row r="3" spans="2:7" ht="15">
      <c r="B3" s="209"/>
    </row>
    <row r="4" spans="2:7" ht="75">
      <c r="B4" s="210" t="s">
        <v>216</v>
      </c>
      <c r="C4" s="211" t="s">
        <v>217</v>
      </c>
      <c r="D4" s="212"/>
    </row>
    <row r="5" spans="2:7" ht="28.15" customHeight="1">
      <c r="B5" s="213"/>
      <c r="C5" s="568" t="s">
        <v>218</v>
      </c>
      <c r="D5" s="569"/>
      <c r="E5" s="569"/>
      <c r="F5" s="569"/>
    </row>
    <row r="6" spans="2:7" ht="14.25">
      <c r="B6" s="214"/>
    </row>
    <row r="7" spans="2:7" ht="63.6" customHeight="1">
      <c r="B7" s="210" t="s">
        <v>219</v>
      </c>
      <c r="C7" s="211" t="s">
        <v>220</v>
      </c>
      <c r="D7" s="211"/>
      <c r="E7" s="211"/>
      <c r="F7" s="211"/>
      <c r="G7" s="211"/>
    </row>
    <row r="8" spans="2:7" ht="14.25">
      <c r="B8" s="213"/>
      <c r="C8" s="215"/>
    </row>
    <row r="9" spans="2:7" ht="15">
      <c r="B9" s="214" t="s">
        <v>221</v>
      </c>
      <c r="C9" s="216" t="s">
        <v>222</v>
      </c>
    </row>
    <row r="10" spans="2:7" ht="14.25">
      <c r="B10" s="214"/>
    </row>
    <row r="11" spans="2:7" ht="15">
      <c r="B11" s="214" t="s">
        <v>223</v>
      </c>
      <c r="C11" s="217" t="s">
        <v>224</v>
      </c>
    </row>
    <row r="12" spans="2:7" ht="14.25">
      <c r="B12" s="214"/>
    </row>
    <row r="13" spans="2:7" ht="15">
      <c r="B13" s="214" t="s">
        <v>225</v>
      </c>
      <c r="C13" s="216" t="s">
        <v>226</v>
      </c>
    </row>
    <row r="14" spans="2:7" ht="15.75">
      <c r="B14" s="218"/>
    </row>
    <row r="15" spans="2:7" ht="15.75">
      <c r="B15" s="218"/>
    </row>
    <row r="16" spans="2:7" ht="15.75">
      <c r="B16" s="218"/>
    </row>
    <row r="17" spans="2:12" ht="15.75">
      <c r="B17" s="218"/>
    </row>
    <row r="18" spans="2:12" ht="15.75">
      <c r="B18" s="218"/>
    </row>
    <row r="19" spans="2:12" ht="15.75">
      <c r="B19" s="218"/>
    </row>
    <row r="20" spans="2:12" ht="15.75">
      <c r="B20" s="218"/>
    </row>
    <row r="21" spans="2:12" ht="15.75">
      <c r="B21" s="218"/>
    </row>
    <row r="22" spans="2:12" ht="15.75">
      <c r="B22" s="218"/>
    </row>
    <row r="23" spans="2:12" ht="15.75">
      <c r="B23" s="218"/>
    </row>
    <row r="24" spans="2:12" ht="15.75">
      <c r="B24" s="218"/>
      <c r="E24" s="219" t="s">
        <v>227</v>
      </c>
    </row>
    <row r="25" spans="2:12" ht="15.75">
      <c r="B25" s="218"/>
      <c r="D25" s="219" t="s">
        <v>228</v>
      </c>
      <c r="L25" s="219"/>
    </row>
    <row r="26" spans="2:12" ht="15.75">
      <c r="B26" s="218"/>
    </row>
    <row r="27" spans="2:12" ht="15.75">
      <c r="B27" s="218"/>
    </row>
    <row r="28" spans="2:12" ht="15.75">
      <c r="B28" s="218"/>
    </row>
    <row r="29" spans="2:12" ht="15.75">
      <c r="B29" s="218"/>
    </row>
    <row r="30" spans="2:12" ht="15.75">
      <c r="B30" s="218"/>
      <c r="C30" s="215"/>
    </row>
    <row r="33" spans="2:8">
      <c r="B33" s="215"/>
      <c r="C33" s="215"/>
      <c r="H33" s="215"/>
    </row>
  </sheetData>
  <mergeCells count="1">
    <mergeCell ref="C5:F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7"/>
  <sheetViews>
    <sheetView view="pageBreakPreview" topLeftCell="A70" zoomScaleNormal="85" zoomScaleSheetLayoutView="100" workbookViewId="0">
      <selection activeCell="C43" sqref="C43"/>
    </sheetView>
  </sheetViews>
  <sheetFormatPr defaultRowHeight="12.75"/>
  <cols>
    <col min="1" max="1" width="8.28515625" style="418" bestFit="1" customWidth="1"/>
    <col min="2" max="2" width="37.7109375" style="419" customWidth="1"/>
    <col min="3" max="3" width="7.140625" style="420" customWidth="1"/>
    <col min="4" max="4" width="8.140625" style="420" customWidth="1"/>
    <col min="5" max="5" width="11.42578125" style="420" customWidth="1"/>
    <col min="6" max="6" width="13.28515625" style="420" customWidth="1"/>
    <col min="7" max="256" width="9.140625" style="208"/>
    <col min="257" max="257" width="8.28515625" style="208" bestFit="1" customWidth="1"/>
    <col min="258" max="258" width="37.7109375" style="208" customWidth="1"/>
    <col min="259" max="259" width="7.140625" style="208" customWidth="1"/>
    <col min="260" max="260" width="8.140625" style="208" customWidth="1"/>
    <col min="261" max="261" width="11.42578125" style="208" customWidth="1"/>
    <col min="262" max="262" width="13.28515625" style="208" customWidth="1"/>
    <col min="263" max="512" width="9.140625" style="208"/>
    <col min="513" max="513" width="8.28515625" style="208" bestFit="1" customWidth="1"/>
    <col min="514" max="514" width="37.7109375" style="208" customWidth="1"/>
    <col min="515" max="515" width="7.140625" style="208" customWidth="1"/>
    <col min="516" max="516" width="8.140625" style="208" customWidth="1"/>
    <col min="517" max="517" width="11.42578125" style="208" customWidth="1"/>
    <col min="518" max="518" width="13.28515625" style="208" customWidth="1"/>
    <col min="519" max="768" width="9.140625" style="208"/>
    <col min="769" max="769" width="8.28515625" style="208" bestFit="1" customWidth="1"/>
    <col min="770" max="770" width="37.7109375" style="208" customWidth="1"/>
    <col min="771" max="771" width="7.140625" style="208" customWidth="1"/>
    <col min="772" max="772" width="8.140625" style="208" customWidth="1"/>
    <col min="773" max="773" width="11.42578125" style="208" customWidth="1"/>
    <col min="774" max="774" width="13.28515625" style="208" customWidth="1"/>
    <col min="775" max="1024" width="9.140625" style="208"/>
    <col min="1025" max="1025" width="8.28515625" style="208" bestFit="1" customWidth="1"/>
    <col min="1026" max="1026" width="37.7109375" style="208" customWidth="1"/>
    <col min="1027" max="1027" width="7.140625" style="208" customWidth="1"/>
    <col min="1028" max="1028" width="8.140625" style="208" customWidth="1"/>
    <col min="1029" max="1029" width="11.42578125" style="208" customWidth="1"/>
    <col min="1030" max="1030" width="13.28515625" style="208" customWidth="1"/>
    <col min="1031" max="1280" width="9.140625" style="208"/>
    <col min="1281" max="1281" width="8.28515625" style="208" bestFit="1" customWidth="1"/>
    <col min="1282" max="1282" width="37.7109375" style="208" customWidth="1"/>
    <col min="1283" max="1283" width="7.140625" style="208" customWidth="1"/>
    <col min="1284" max="1284" width="8.140625" style="208" customWidth="1"/>
    <col min="1285" max="1285" width="11.42578125" style="208" customWidth="1"/>
    <col min="1286" max="1286" width="13.28515625" style="208" customWidth="1"/>
    <col min="1287" max="1536" width="9.140625" style="208"/>
    <col min="1537" max="1537" width="8.28515625" style="208" bestFit="1" customWidth="1"/>
    <col min="1538" max="1538" width="37.7109375" style="208" customWidth="1"/>
    <col min="1539" max="1539" width="7.140625" style="208" customWidth="1"/>
    <col min="1540" max="1540" width="8.140625" style="208" customWidth="1"/>
    <col min="1541" max="1541" width="11.42578125" style="208" customWidth="1"/>
    <col min="1542" max="1542" width="13.28515625" style="208" customWidth="1"/>
    <col min="1543" max="1792" width="9.140625" style="208"/>
    <col min="1793" max="1793" width="8.28515625" style="208" bestFit="1" customWidth="1"/>
    <col min="1794" max="1794" width="37.7109375" style="208" customWidth="1"/>
    <col min="1795" max="1795" width="7.140625" style="208" customWidth="1"/>
    <col min="1796" max="1796" width="8.140625" style="208" customWidth="1"/>
    <col min="1797" max="1797" width="11.42578125" style="208" customWidth="1"/>
    <col min="1798" max="1798" width="13.28515625" style="208" customWidth="1"/>
    <col min="1799" max="2048" width="9.140625" style="208"/>
    <col min="2049" max="2049" width="8.28515625" style="208" bestFit="1" customWidth="1"/>
    <col min="2050" max="2050" width="37.7109375" style="208" customWidth="1"/>
    <col min="2051" max="2051" width="7.140625" style="208" customWidth="1"/>
    <col min="2052" max="2052" width="8.140625" style="208" customWidth="1"/>
    <col min="2053" max="2053" width="11.42578125" style="208" customWidth="1"/>
    <col min="2054" max="2054" width="13.28515625" style="208" customWidth="1"/>
    <col min="2055" max="2304" width="9.140625" style="208"/>
    <col min="2305" max="2305" width="8.28515625" style="208" bestFit="1" customWidth="1"/>
    <col min="2306" max="2306" width="37.7109375" style="208" customWidth="1"/>
    <col min="2307" max="2307" width="7.140625" style="208" customWidth="1"/>
    <col min="2308" max="2308" width="8.140625" style="208" customWidth="1"/>
    <col min="2309" max="2309" width="11.42578125" style="208" customWidth="1"/>
    <col min="2310" max="2310" width="13.28515625" style="208" customWidth="1"/>
    <col min="2311" max="2560" width="9.140625" style="208"/>
    <col min="2561" max="2561" width="8.28515625" style="208" bestFit="1" customWidth="1"/>
    <col min="2562" max="2562" width="37.7109375" style="208" customWidth="1"/>
    <col min="2563" max="2563" width="7.140625" style="208" customWidth="1"/>
    <col min="2564" max="2564" width="8.140625" style="208" customWidth="1"/>
    <col min="2565" max="2565" width="11.42578125" style="208" customWidth="1"/>
    <col min="2566" max="2566" width="13.28515625" style="208" customWidth="1"/>
    <col min="2567" max="2816" width="9.140625" style="208"/>
    <col min="2817" max="2817" width="8.28515625" style="208" bestFit="1" customWidth="1"/>
    <col min="2818" max="2818" width="37.7109375" style="208" customWidth="1"/>
    <col min="2819" max="2819" width="7.140625" style="208" customWidth="1"/>
    <col min="2820" max="2820" width="8.140625" style="208" customWidth="1"/>
    <col min="2821" max="2821" width="11.42578125" style="208" customWidth="1"/>
    <col min="2822" max="2822" width="13.28515625" style="208" customWidth="1"/>
    <col min="2823" max="3072" width="9.140625" style="208"/>
    <col min="3073" max="3073" width="8.28515625" style="208" bestFit="1" customWidth="1"/>
    <col min="3074" max="3074" width="37.7109375" style="208" customWidth="1"/>
    <col min="3075" max="3075" width="7.140625" style="208" customWidth="1"/>
    <col min="3076" max="3076" width="8.140625" style="208" customWidth="1"/>
    <col min="3077" max="3077" width="11.42578125" style="208" customWidth="1"/>
    <col min="3078" max="3078" width="13.28515625" style="208" customWidth="1"/>
    <col min="3079" max="3328" width="9.140625" style="208"/>
    <col min="3329" max="3329" width="8.28515625" style="208" bestFit="1" customWidth="1"/>
    <col min="3330" max="3330" width="37.7109375" style="208" customWidth="1"/>
    <col min="3331" max="3331" width="7.140625" style="208" customWidth="1"/>
    <col min="3332" max="3332" width="8.140625" style="208" customWidth="1"/>
    <col min="3333" max="3333" width="11.42578125" style="208" customWidth="1"/>
    <col min="3334" max="3334" width="13.28515625" style="208" customWidth="1"/>
    <col min="3335" max="3584" width="9.140625" style="208"/>
    <col min="3585" max="3585" width="8.28515625" style="208" bestFit="1" customWidth="1"/>
    <col min="3586" max="3586" width="37.7109375" style="208" customWidth="1"/>
    <col min="3587" max="3587" width="7.140625" style="208" customWidth="1"/>
    <col min="3588" max="3588" width="8.140625" style="208" customWidth="1"/>
    <col min="3589" max="3589" width="11.42578125" style="208" customWidth="1"/>
    <col min="3590" max="3590" width="13.28515625" style="208" customWidth="1"/>
    <col min="3591" max="3840" width="9.140625" style="208"/>
    <col min="3841" max="3841" width="8.28515625" style="208" bestFit="1" customWidth="1"/>
    <col min="3842" max="3842" width="37.7109375" style="208" customWidth="1"/>
    <col min="3843" max="3843" width="7.140625" style="208" customWidth="1"/>
    <col min="3844" max="3844" width="8.140625" style="208" customWidth="1"/>
    <col min="3845" max="3845" width="11.42578125" style="208" customWidth="1"/>
    <col min="3846" max="3846" width="13.28515625" style="208" customWidth="1"/>
    <col min="3847" max="4096" width="9.140625" style="208"/>
    <col min="4097" max="4097" width="8.28515625" style="208" bestFit="1" customWidth="1"/>
    <col min="4098" max="4098" width="37.7109375" style="208" customWidth="1"/>
    <col min="4099" max="4099" width="7.140625" style="208" customWidth="1"/>
    <col min="4100" max="4100" width="8.140625" style="208" customWidth="1"/>
    <col min="4101" max="4101" width="11.42578125" style="208" customWidth="1"/>
    <col min="4102" max="4102" width="13.28515625" style="208" customWidth="1"/>
    <col min="4103" max="4352" width="9.140625" style="208"/>
    <col min="4353" max="4353" width="8.28515625" style="208" bestFit="1" customWidth="1"/>
    <col min="4354" max="4354" width="37.7109375" style="208" customWidth="1"/>
    <col min="4355" max="4355" width="7.140625" style="208" customWidth="1"/>
    <col min="4356" max="4356" width="8.140625" style="208" customWidth="1"/>
    <col min="4357" max="4357" width="11.42578125" style="208" customWidth="1"/>
    <col min="4358" max="4358" width="13.28515625" style="208" customWidth="1"/>
    <col min="4359" max="4608" width="9.140625" style="208"/>
    <col min="4609" max="4609" width="8.28515625" style="208" bestFit="1" customWidth="1"/>
    <col min="4610" max="4610" width="37.7109375" style="208" customWidth="1"/>
    <col min="4611" max="4611" width="7.140625" style="208" customWidth="1"/>
    <col min="4612" max="4612" width="8.140625" style="208" customWidth="1"/>
    <col min="4613" max="4613" width="11.42578125" style="208" customWidth="1"/>
    <col min="4614" max="4614" width="13.28515625" style="208" customWidth="1"/>
    <col min="4615" max="4864" width="9.140625" style="208"/>
    <col min="4865" max="4865" width="8.28515625" style="208" bestFit="1" customWidth="1"/>
    <col min="4866" max="4866" width="37.7109375" style="208" customWidth="1"/>
    <col min="4867" max="4867" width="7.140625" style="208" customWidth="1"/>
    <col min="4868" max="4868" width="8.140625" style="208" customWidth="1"/>
    <col min="4869" max="4869" width="11.42578125" style="208" customWidth="1"/>
    <col min="4870" max="4870" width="13.28515625" style="208" customWidth="1"/>
    <col min="4871" max="5120" width="9.140625" style="208"/>
    <col min="5121" max="5121" width="8.28515625" style="208" bestFit="1" customWidth="1"/>
    <col min="5122" max="5122" width="37.7109375" style="208" customWidth="1"/>
    <col min="5123" max="5123" width="7.140625" style="208" customWidth="1"/>
    <col min="5124" max="5124" width="8.140625" style="208" customWidth="1"/>
    <col min="5125" max="5125" width="11.42578125" style="208" customWidth="1"/>
    <col min="5126" max="5126" width="13.28515625" style="208" customWidth="1"/>
    <col min="5127" max="5376" width="9.140625" style="208"/>
    <col min="5377" max="5377" width="8.28515625" style="208" bestFit="1" customWidth="1"/>
    <col min="5378" max="5378" width="37.7109375" style="208" customWidth="1"/>
    <col min="5379" max="5379" width="7.140625" style="208" customWidth="1"/>
    <col min="5380" max="5380" width="8.140625" style="208" customWidth="1"/>
    <col min="5381" max="5381" width="11.42578125" style="208" customWidth="1"/>
    <col min="5382" max="5382" width="13.28515625" style="208" customWidth="1"/>
    <col min="5383" max="5632" width="9.140625" style="208"/>
    <col min="5633" max="5633" width="8.28515625" style="208" bestFit="1" customWidth="1"/>
    <col min="5634" max="5634" width="37.7109375" style="208" customWidth="1"/>
    <col min="5635" max="5635" width="7.140625" style="208" customWidth="1"/>
    <col min="5636" max="5636" width="8.140625" style="208" customWidth="1"/>
    <col min="5637" max="5637" width="11.42578125" style="208" customWidth="1"/>
    <col min="5638" max="5638" width="13.28515625" style="208" customWidth="1"/>
    <col min="5639" max="5888" width="9.140625" style="208"/>
    <col min="5889" max="5889" width="8.28515625" style="208" bestFit="1" customWidth="1"/>
    <col min="5890" max="5890" width="37.7109375" style="208" customWidth="1"/>
    <col min="5891" max="5891" width="7.140625" style="208" customWidth="1"/>
    <col min="5892" max="5892" width="8.140625" style="208" customWidth="1"/>
    <col min="5893" max="5893" width="11.42578125" style="208" customWidth="1"/>
    <col min="5894" max="5894" width="13.28515625" style="208" customWidth="1"/>
    <col min="5895" max="6144" width="9.140625" style="208"/>
    <col min="6145" max="6145" width="8.28515625" style="208" bestFit="1" customWidth="1"/>
    <col min="6146" max="6146" width="37.7109375" style="208" customWidth="1"/>
    <col min="6147" max="6147" width="7.140625" style="208" customWidth="1"/>
    <col min="6148" max="6148" width="8.140625" style="208" customWidth="1"/>
    <col min="6149" max="6149" width="11.42578125" style="208" customWidth="1"/>
    <col min="6150" max="6150" width="13.28515625" style="208" customWidth="1"/>
    <col min="6151" max="6400" width="9.140625" style="208"/>
    <col min="6401" max="6401" width="8.28515625" style="208" bestFit="1" customWidth="1"/>
    <col min="6402" max="6402" width="37.7109375" style="208" customWidth="1"/>
    <col min="6403" max="6403" width="7.140625" style="208" customWidth="1"/>
    <col min="6404" max="6404" width="8.140625" style="208" customWidth="1"/>
    <col min="6405" max="6405" width="11.42578125" style="208" customWidth="1"/>
    <col min="6406" max="6406" width="13.28515625" style="208" customWidth="1"/>
    <col min="6407" max="6656" width="9.140625" style="208"/>
    <col min="6657" max="6657" width="8.28515625" style="208" bestFit="1" customWidth="1"/>
    <col min="6658" max="6658" width="37.7109375" style="208" customWidth="1"/>
    <col min="6659" max="6659" width="7.140625" style="208" customWidth="1"/>
    <col min="6660" max="6660" width="8.140625" style="208" customWidth="1"/>
    <col min="6661" max="6661" width="11.42578125" style="208" customWidth="1"/>
    <col min="6662" max="6662" width="13.28515625" style="208" customWidth="1"/>
    <col min="6663" max="6912" width="9.140625" style="208"/>
    <col min="6913" max="6913" width="8.28515625" style="208" bestFit="1" customWidth="1"/>
    <col min="6914" max="6914" width="37.7109375" style="208" customWidth="1"/>
    <col min="6915" max="6915" width="7.140625" style="208" customWidth="1"/>
    <col min="6916" max="6916" width="8.140625" style="208" customWidth="1"/>
    <col min="6917" max="6917" width="11.42578125" style="208" customWidth="1"/>
    <col min="6918" max="6918" width="13.28515625" style="208" customWidth="1"/>
    <col min="6919" max="7168" width="9.140625" style="208"/>
    <col min="7169" max="7169" width="8.28515625" style="208" bestFit="1" customWidth="1"/>
    <col min="7170" max="7170" width="37.7109375" style="208" customWidth="1"/>
    <col min="7171" max="7171" width="7.140625" style="208" customWidth="1"/>
    <col min="7172" max="7172" width="8.140625" style="208" customWidth="1"/>
    <col min="7173" max="7173" width="11.42578125" style="208" customWidth="1"/>
    <col min="7174" max="7174" width="13.28515625" style="208" customWidth="1"/>
    <col min="7175" max="7424" width="9.140625" style="208"/>
    <col min="7425" max="7425" width="8.28515625" style="208" bestFit="1" customWidth="1"/>
    <col min="7426" max="7426" width="37.7109375" style="208" customWidth="1"/>
    <col min="7427" max="7427" width="7.140625" style="208" customWidth="1"/>
    <col min="7428" max="7428" width="8.140625" style="208" customWidth="1"/>
    <col min="7429" max="7429" width="11.42578125" style="208" customWidth="1"/>
    <col min="7430" max="7430" width="13.28515625" style="208" customWidth="1"/>
    <col min="7431" max="7680" width="9.140625" style="208"/>
    <col min="7681" max="7681" width="8.28515625" style="208" bestFit="1" customWidth="1"/>
    <col min="7682" max="7682" width="37.7109375" style="208" customWidth="1"/>
    <col min="7683" max="7683" width="7.140625" style="208" customWidth="1"/>
    <col min="7684" max="7684" width="8.140625" style="208" customWidth="1"/>
    <col min="7685" max="7685" width="11.42578125" style="208" customWidth="1"/>
    <col min="7686" max="7686" width="13.28515625" style="208" customWidth="1"/>
    <col min="7687" max="7936" width="9.140625" style="208"/>
    <col min="7937" max="7937" width="8.28515625" style="208" bestFit="1" customWidth="1"/>
    <col min="7938" max="7938" width="37.7109375" style="208" customWidth="1"/>
    <col min="7939" max="7939" width="7.140625" style="208" customWidth="1"/>
    <col min="7940" max="7940" width="8.140625" style="208" customWidth="1"/>
    <col min="7941" max="7941" width="11.42578125" style="208" customWidth="1"/>
    <col min="7942" max="7942" width="13.28515625" style="208" customWidth="1"/>
    <col min="7943" max="8192" width="9.140625" style="208"/>
    <col min="8193" max="8193" width="8.28515625" style="208" bestFit="1" customWidth="1"/>
    <col min="8194" max="8194" width="37.7109375" style="208" customWidth="1"/>
    <col min="8195" max="8195" width="7.140625" style="208" customWidth="1"/>
    <col min="8196" max="8196" width="8.140625" style="208" customWidth="1"/>
    <col min="8197" max="8197" width="11.42578125" style="208" customWidth="1"/>
    <col min="8198" max="8198" width="13.28515625" style="208" customWidth="1"/>
    <col min="8199" max="8448" width="9.140625" style="208"/>
    <col min="8449" max="8449" width="8.28515625" style="208" bestFit="1" customWidth="1"/>
    <col min="8450" max="8450" width="37.7109375" style="208" customWidth="1"/>
    <col min="8451" max="8451" width="7.140625" style="208" customWidth="1"/>
    <col min="8452" max="8452" width="8.140625" style="208" customWidth="1"/>
    <col min="8453" max="8453" width="11.42578125" style="208" customWidth="1"/>
    <col min="8454" max="8454" width="13.28515625" style="208" customWidth="1"/>
    <col min="8455" max="8704" width="9.140625" style="208"/>
    <col min="8705" max="8705" width="8.28515625" style="208" bestFit="1" customWidth="1"/>
    <col min="8706" max="8706" width="37.7109375" style="208" customWidth="1"/>
    <col min="8707" max="8707" width="7.140625" style="208" customWidth="1"/>
    <col min="8708" max="8708" width="8.140625" style="208" customWidth="1"/>
    <col min="8709" max="8709" width="11.42578125" style="208" customWidth="1"/>
    <col min="8710" max="8710" width="13.28515625" style="208" customWidth="1"/>
    <col min="8711" max="8960" width="9.140625" style="208"/>
    <col min="8961" max="8961" width="8.28515625" style="208" bestFit="1" customWidth="1"/>
    <col min="8962" max="8962" width="37.7109375" style="208" customWidth="1"/>
    <col min="8963" max="8963" width="7.140625" style="208" customWidth="1"/>
    <col min="8964" max="8964" width="8.140625" style="208" customWidth="1"/>
    <col min="8965" max="8965" width="11.42578125" style="208" customWidth="1"/>
    <col min="8966" max="8966" width="13.28515625" style="208" customWidth="1"/>
    <col min="8967" max="9216" width="9.140625" style="208"/>
    <col min="9217" max="9217" width="8.28515625" style="208" bestFit="1" customWidth="1"/>
    <col min="9218" max="9218" width="37.7109375" style="208" customWidth="1"/>
    <col min="9219" max="9219" width="7.140625" style="208" customWidth="1"/>
    <col min="9220" max="9220" width="8.140625" style="208" customWidth="1"/>
    <col min="9221" max="9221" width="11.42578125" style="208" customWidth="1"/>
    <col min="9222" max="9222" width="13.28515625" style="208" customWidth="1"/>
    <col min="9223" max="9472" width="9.140625" style="208"/>
    <col min="9473" max="9473" width="8.28515625" style="208" bestFit="1" customWidth="1"/>
    <col min="9474" max="9474" width="37.7109375" style="208" customWidth="1"/>
    <col min="9475" max="9475" width="7.140625" style="208" customWidth="1"/>
    <col min="9476" max="9476" width="8.140625" style="208" customWidth="1"/>
    <col min="9477" max="9477" width="11.42578125" style="208" customWidth="1"/>
    <col min="9478" max="9478" width="13.28515625" style="208" customWidth="1"/>
    <col min="9479" max="9728" width="9.140625" style="208"/>
    <col min="9729" max="9729" width="8.28515625" style="208" bestFit="1" customWidth="1"/>
    <col min="9730" max="9730" width="37.7109375" style="208" customWidth="1"/>
    <col min="9731" max="9731" width="7.140625" style="208" customWidth="1"/>
    <col min="9732" max="9732" width="8.140625" style="208" customWidth="1"/>
    <col min="9733" max="9733" width="11.42578125" style="208" customWidth="1"/>
    <col min="9734" max="9734" width="13.28515625" style="208" customWidth="1"/>
    <col min="9735" max="9984" width="9.140625" style="208"/>
    <col min="9985" max="9985" width="8.28515625" style="208" bestFit="1" customWidth="1"/>
    <col min="9986" max="9986" width="37.7109375" style="208" customWidth="1"/>
    <col min="9987" max="9987" width="7.140625" style="208" customWidth="1"/>
    <col min="9988" max="9988" width="8.140625" style="208" customWidth="1"/>
    <col min="9989" max="9989" width="11.42578125" style="208" customWidth="1"/>
    <col min="9990" max="9990" width="13.28515625" style="208" customWidth="1"/>
    <col min="9991" max="10240" width="9.140625" style="208"/>
    <col min="10241" max="10241" width="8.28515625" style="208" bestFit="1" customWidth="1"/>
    <col min="10242" max="10242" width="37.7109375" style="208" customWidth="1"/>
    <col min="10243" max="10243" width="7.140625" style="208" customWidth="1"/>
    <col min="10244" max="10244" width="8.140625" style="208" customWidth="1"/>
    <col min="10245" max="10245" width="11.42578125" style="208" customWidth="1"/>
    <col min="10246" max="10246" width="13.28515625" style="208" customWidth="1"/>
    <col min="10247" max="10496" width="9.140625" style="208"/>
    <col min="10497" max="10497" width="8.28515625" style="208" bestFit="1" customWidth="1"/>
    <col min="10498" max="10498" width="37.7109375" style="208" customWidth="1"/>
    <col min="10499" max="10499" width="7.140625" style="208" customWidth="1"/>
    <col min="10500" max="10500" width="8.140625" style="208" customWidth="1"/>
    <col min="10501" max="10501" width="11.42578125" style="208" customWidth="1"/>
    <col min="10502" max="10502" width="13.28515625" style="208" customWidth="1"/>
    <col min="10503" max="10752" width="9.140625" style="208"/>
    <col min="10753" max="10753" width="8.28515625" style="208" bestFit="1" customWidth="1"/>
    <col min="10754" max="10754" width="37.7109375" style="208" customWidth="1"/>
    <col min="10755" max="10755" width="7.140625" style="208" customWidth="1"/>
    <col min="10756" max="10756" width="8.140625" style="208" customWidth="1"/>
    <col min="10757" max="10757" width="11.42578125" style="208" customWidth="1"/>
    <col min="10758" max="10758" width="13.28515625" style="208" customWidth="1"/>
    <col min="10759" max="11008" width="9.140625" style="208"/>
    <col min="11009" max="11009" width="8.28515625" style="208" bestFit="1" customWidth="1"/>
    <col min="11010" max="11010" width="37.7109375" style="208" customWidth="1"/>
    <col min="11011" max="11011" width="7.140625" style="208" customWidth="1"/>
    <col min="11012" max="11012" width="8.140625" style="208" customWidth="1"/>
    <col min="11013" max="11013" width="11.42578125" style="208" customWidth="1"/>
    <col min="11014" max="11014" width="13.28515625" style="208" customWidth="1"/>
    <col min="11015" max="11264" width="9.140625" style="208"/>
    <col min="11265" max="11265" width="8.28515625" style="208" bestFit="1" customWidth="1"/>
    <col min="11266" max="11266" width="37.7109375" style="208" customWidth="1"/>
    <col min="11267" max="11267" width="7.140625" style="208" customWidth="1"/>
    <col min="11268" max="11268" width="8.140625" style="208" customWidth="1"/>
    <col min="11269" max="11269" width="11.42578125" style="208" customWidth="1"/>
    <col min="11270" max="11270" width="13.28515625" style="208" customWidth="1"/>
    <col min="11271" max="11520" width="9.140625" style="208"/>
    <col min="11521" max="11521" width="8.28515625" style="208" bestFit="1" customWidth="1"/>
    <col min="11522" max="11522" width="37.7109375" style="208" customWidth="1"/>
    <col min="11523" max="11523" width="7.140625" style="208" customWidth="1"/>
    <col min="11524" max="11524" width="8.140625" style="208" customWidth="1"/>
    <col min="11525" max="11525" width="11.42578125" style="208" customWidth="1"/>
    <col min="11526" max="11526" width="13.28515625" style="208" customWidth="1"/>
    <col min="11527" max="11776" width="9.140625" style="208"/>
    <col min="11777" max="11777" width="8.28515625" style="208" bestFit="1" customWidth="1"/>
    <col min="11778" max="11778" width="37.7109375" style="208" customWidth="1"/>
    <col min="11779" max="11779" width="7.140625" style="208" customWidth="1"/>
    <col min="11780" max="11780" width="8.140625" style="208" customWidth="1"/>
    <col min="11781" max="11781" width="11.42578125" style="208" customWidth="1"/>
    <col min="11782" max="11782" width="13.28515625" style="208" customWidth="1"/>
    <col min="11783" max="12032" width="9.140625" style="208"/>
    <col min="12033" max="12033" width="8.28515625" style="208" bestFit="1" customWidth="1"/>
    <col min="12034" max="12034" width="37.7109375" style="208" customWidth="1"/>
    <col min="12035" max="12035" width="7.140625" style="208" customWidth="1"/>
    <col min="12036" max="12036" width="8.140625" style="208" customWidth="1"/>
    <col min="12037" max="12037" width="11.42578125" style="208" customWidth="1"/>
    <col min="12038" max="12038" width="13.28515625" style="208" customWidth="1"/>
    <col min="12039" max="12288" width="9.140625" style="208"/>
    <col min="12289" max="12289" width="8.28515625" style="208" bestFit="1" customWidth="1"/>
    <col min="12290" max="12290" width="37.7109375" style="208" customWidth="1"/>
    <col min="12291" max="12291" width="7.140625" style="208" customWidth="1"/>
    <col min="12292" max="12292" width="8.140625" style="208" customWidth="1"/>
    <col min="12293" max="12293" width="11.42578125" style="208" customWidth="1"/>
    <col min="12294" max="12294" width="13.28515625" style="208" customWidth="1"/>
    <col min="12295" max="12544" width="9.140625" style="208"/>
    <col min="12545" max="12545" width="8.28515625" style="208" bestFit="1" customWidth="1"/>
    <col min="12546" max="12546" width="37.7109375" style="208" customWidth="1"/>
    <col min="12547" max="12547" width="7.140625" style="208" customWidth="1"/>
    <col min="12548" max="12548" width="8.140625" style="208" customWidth="1"/>
    <col min="12549" max="12549" width="11.42578125" style="208" customWidth="1"/>
    <col min="12550" max="12550" width="13.28515625" style="208" customWidth="1"/>
    <col min="12551" max="12800" width="9.140625" style="208"/>
    <col min="12801" max="12801" width="8.28515625" style="208" bestFit="1" customWidth="1"/>
    <col min="12802" max="12802" width="37.7109375" style="208" customWidth="1"/>
    <col min="12803" max="12803" width="7.140625" style="208" customWidth="1"/>
    <col min="12804" max="12804" width="8.140625" style="208" customWidth="1"/>
    <col min="12805" max="12805" width="11.42578125" style="208" customWidth="1"/>
    <col min="12806" max="12806" width="13.28515625" style="208" customWidth="1"/>
    <col min="12807" max="13056" width="9.140625" style="208"/>
    <col min="13057" max="13057" width="8.28515625" style="208" bestFit="1" customWidth="1"/>
    <col min="13058" max="13058" width="37.7109375" style="208" customWidth="1"/>
    <col min="13059" max="13059" width="7.140625" style="208" customWidth="1"/>
    <col min="13060" max="13060" width="8.140625" style="208" customWidth="1"/>
    <col min="13061" max="13061" width="11.42578125" style="208" customWidth="1"/>
    <col min="13062" max="13062" width="13.28515625" style="208" customWidth="1"/>
    <col min="13063" max="13312" width="9.140625" style="208"/>
    <col min="13313" max="13313" width="8.28515625" style="208" bestFit="1" customWidth="1"/>
    <col min="13314" max="13314" width="37.7109375" style="208" customWidth="1"/>
    <col min="13315" max="13315" width="7.140625" style="208" customWidth="1"/>
    <col min="13316" max="13316" width="8.140625" style="208" customWidth="1"/>
    <col min="13317" max="13317" width="11.42578125" style="208" customWidth="1"/>
    <col min="13318" max="13318" width="13.28515625" style="208" customWidth="1"/>
    <col min="13319" max="13568" width="9.140625" style="208"/>
    <col min="13569" max="13569" width="8.28515625" style="208" bestFit="1" customWidth="1"/>
    <col min="13570" max="13570" width="37.7109375" style="208" customWidth="1"/>
    <col min="13571" max="13571" width="7.140625" style="208" customWidth="1"/>
    <col min="13572" max="13572" width="8.140625" style="208" customWidth="1"/>
    <col min="13573" max="13573" width="11.42578125" style="208" customWidth="1"/>
    <col min="13574" max="13574" width="13.28515625" style="208" customWidth="1"/>
    <col min="13575" max="13824" width="9.140625" style="208"/>
    <col min="13825" max="13825" width="8.28515625" style="208" bestFit="1" customWidth="1"/>
    <col min="13826" max="13826" width="37.7109375" style="208" customWidth="1"/>
    <col min="13827" max="13827" width="7.140625" style="208" customWidth="1"/>
    <col min="13828" max="13828" width="8.140625" style="208" customWidth="1"/>
    <col min="13829" max="13829" width="11.42578125" style="208" customWidth="1"/>
    <col min="13830" max="13830" width="13.28515625" style="208" customWidth="1"/>
    <col min="13831" max="14080" width="9.140625" style="208"/>
    <col min="14081" max="14081" width="8.28515625" style="208" bestFit="1" customWidth="1"/>
    <col min="14082" max="14082" width="37.7109375" style="208" customWidth="1"/>
    <col min="14083" max="14083" width="7.140625" style="208" customWidth="1"/>
    <col min="14084" max="14084" width="8.140625" style="208" customWidth="1"/>
    <col min="14085" max="14085" width="11.42578125" style="208" customWidth="1"/>
    <col min="14086" max="14086" width="13.28515625" style="208" customWidth="1"/>
    <col min="14087" max="14336" width="9.140625" style="208"/>
    <col min="14337" max="14337" width="8.28515625" style="208" bestFit="1" customWidth="1"/>
    <col min="14338" max="14338" width="37.7109375" style="208" customWidth="1"/>
    <col min="14339" max="14339" width="7.140625" style="208" customWidth="1"/>
    <col min="14340" max="14340" width="8.140625" style="208" customWidth="1"/>
    <col min="14341" max="14341" width="11.42578125" style="208" customWidth="1"/>
    <col min="14342" max="14342" width="13.28515625" style="208" customWidth="1"/>
    <col min="14343" max="14592" width="9.140625" style="208"/>
    <col min="14593" max="14593" width="8.28515625" style="208" bestFit="1" customWidth="1"/>
    <col min="14594" max="14594" width="37.7109375" style="208" customWidth="1"/>
    <col min="14595" max="14595" width="7.140625" style="208" customWidth="1"/>
    <col min="14596" max="14596" width="8.140625" style="208" customWidth="1"/>
    <col min="14597" max="14597" width="11.42578125" style="208" customWidth="1"/>
    <col min="14598" max="14598" width="13.28515625" style="208" customWidth="1"/>
    <col min="14599" max="14848" width="9.140625" style="208"/>
    <col min="14849" max="14849" width="8.28515625" style="208" bestFit="1" customWidth="1"/>
    <col min="14850" max="14850" width="37.7109375" style="208" customWidth="1"/>
    <col min="14851" max="14851" width="7.140625" style="208" customWidth="1"/>
    <col min="14852" max="14852" width="8.140625" style="208" customWidth="1"/>
    <col min="14853" max="14853" width="11.42578125" style="208" customWidth="1"/>
    <col min="14854" max="14854" width="13.28515625" style="208" customWidth="1"/>
    <col min="14855" max="15104" width="9.140625" style="208"/>
    <col min="15105" max="15105" width="8.28515625" style="208" bestFit="1" customWidth="1"/>
    <col min="15106" max="15106" width="37.7109375" style="208" customWidth="1"/>
    <col min="15107" max="15107" width="7.140625" style="208" customWidth="1"/>
    <col min="15108" max="15108" width="8.140625" style="208" customWidth="1"/>
    <col min="15109" max="15109" width="11.42578125" style="208" customWidth="1"/>
    <col min="15110" max="15110" width="13.28515625" style="208" customWidth="1"/>
    <col min="15111" max="15360" width="9.140625" style="208"/>
    <col min="15361" max="15361" width="8.28515625" style="208" bestFit="1" customWidth="1"/>
    <col min="15362" max="15362" width="37.7109375" style="208" customWidth="1"/>
    <col min="15363" max="15363" width="7.140625" style="208" customWidth="1"/>
    <col min="15364" max="15364" width="8.140625" style="208" customWidth="1"/>
    <col min="15365" max="15365" width="11.42578125" style="208" customWidth="1"/>
    <col min="15366" max="15366" width="13.28515625" style="208" customWidth="1"/>
    <col min="15367" max="15616" width="9.140625" style="208"/>
    <col min="15617" max="15617" width="8.28515625" style="208" bestFit="1" customWidth="1"/>
    <col min="15618" max="15618" width="37.7109375" style="208" customWidth="1"/>
    <col min="15619" max="15619" width="7.140625" style="208" customWidth="1"/>
    <col min="15620" max="15620" width="8.140625" style="208" customWidth="1"/>
    <col min="15621" max="15621" width="11.42578125" style="208" customWidth="1"/>
    <col min="15622" max="15622" width="13.28515625" style="208" customWidth="1"/>
    <col min="15623" max="15872" width="9.140625" style="208"/>
    <col min="15873" max="15873" width="8.28515625" style="208" bestFit="1" customWidth="1"/>
    <col min="15874" max="15874" width="37.7109375" style="208" customWidth="1"/>
    <col min="15875" max="15875" width="7.140625" style="208" customWidth="1"/>
    <col min="15876" max="15876" width="8.140625" style="208" customWidth="1"/>
    <col min="15877" max="15877" width="11.42578125" style="208" customWidth="1"/>
    <col min="15878" max="15878" width="13.28515625" style="208" customWidth="1"/>
    <col min="15879" max="16128" width="9.140625" style="208"/>
    <col min="16129" max="16129" width="8.28515625" style="208" bestFit="1" customWidth="1"/>
    <col min="16130" max="16130" width="37.7109375" style="208" customWidth="1"/>
    <col min="16131" max="16131" width="7.140625" style="208" customWidth="1"/>
    <col min="16132" max="16132" width="8.140625" style="208" customWidth="1"/>
    <col min="16133" max="16133" width="11.42578125" style="208" customWidth="1"/>
    <col min="16134" max="16134" width="13.28515625" style="208" customWidth="1"/>
    <col min="16135" max="16384" width="9.140625" style="208"/>
  </cols>
  <sheetData>
    <row r="1" spans="1:6">
      <c r="A1" s="220"/>
      <c r="B1" s="221"/>
      <c r="C1" s="222"/>
      <c r="D1" s="222"/>
      <c r="E1" s="222"/>
      <c r="F1" s="222"/>
    </row>
    <row r="2" spans="1:6" ht="13.5" thickBot="1">
      <c r="A2" s="223" t="s">
        <v>229</v>
      </c>
      <c r="B2" s="224" t="s">
        <v>230</v>
      </c>
      <c r="C2" s="225" t="s">
        <v>231</v>
      </c>
      <c r="D2" s="225" t="s">
        <v>232</v>
      </c>
      <c r="E2" s="225"/>
      <c r="F2" s="225" t="s">
        <v>233</v>
      </c>
    </row>
    <row r="3" spans="1:6" ht="13.5" thickTop="1">
      <c r="A3" s="226"/>
      <c r="B3" s="227"/>
      <c r="C3" s="228"/>
      <c r="D3" s="228"/>
      <c r="E3" s="228"/>
      <c r="F3" s="228"/>
    </row>
    <row r="4" spans="1:6" s="231" customFormat="1" ht="13.5" customHeight="1">
      <c r="A4" s="229"/>
      <c r="B4" s="229" t="s">
        <v>234</v>
      </c>
      <c r="C4" s="229"/>
      <c r="D4" s="229"/>
      <c r="E4" s="230"/>
      <c r="F4" s="230"/>
    </row>
    <row r="5" spans="1:6" s="231" customFormat="1" ht="13.5" customHeight="1">
      <c r="A5" s="229"/>
      <c r="B5" s="229"/>
      <c r="C5" s="229"/>
      <c r="D5" s="229"/>
      <c r="E5" s="230"/>
      <c r="F5" s="230"/>
    </row>
    <row r="6" spans="1:6" s="231" customFormat="1" ht="24">
      <c r="A6" s="232"/>
      <c r="B6" s="233" t="s">
        <v>235</v>
      </c>
      <c r="C6" s="234"/>
      <c r="D6" s="235"/>
      <c r="E6" s="236"/>
      <c r="F6" s="236"/>
    </row>
    <row r="7" spans="1:6" s="231" customFormat="1" ht="60">
      <c r="A7" s="237"/>
      <c r="B7" s="238" t="s">
        <v>236</v>
      </c>
      <c r="C7" s="239"/>
      <c r="D7" s="240"/>
      <c r="E7" s="241"/>
      <c r="F7" s="241"/>
    </row>
    <row r="8" spans="1:6" s="231" customFormat="1" ht="48">
      <c r="A8" s="237"/>
      <c r="B8" s="238" t="s">
        <v>237</v>
      </c>
      <c r="C8" s="239"/>
      <c r="D8" s="240"/>
      <c r="E8" s="241"/>
      <c r="F8" s="241"/>
    </row>
    <row r="9" spans="1:6" s="231" customFormat="1" ht="108">
      <c r="A9" s="237"/>
      <c r="B9" s="238" t="s">
        <v>238</v>
      </c>
      <c r="C9" s="239"/>
      <c r="D9" s="240"/>
      <c r="E9" s="241"/>
      <c r="F9" s="241"/>
    </row>
    <row r="10" spans="1:6" s="231" customFormat="1" ht="48">
      <c r="A10" s="237"/>
      <c r="B10" s="238" t="s">
        <v>239</v>
      </c>
      <c r="C10" s="239"/>
      <c r="D10" s="240"/>
      <c r="E10" s="241"/>
      <c r="F10" s="241"/>
    </row>
    <row r="11" spans="1:6" s="231" customFormat="1" ht="96">
      <c r="A11" s="237"/>
      <c r="B11" s="238" t="s">
        <v>240</v>
      </c>
      <c r="C11" s="239"/>
      <c r="D11" s="240"/>
      <c r="E11" s="241"/>
      <c r="F11" s="241"/>
    </row>
    <row r="12" spans="1:6" s="231" customFormat="1" ht="60">
      <c r="A12" s="237"/>
      <c r="B12" s="238" t="s">
        <v>241</v>
      </c>
      <c r="C12" s="239"/>
      <c r="D12" s="240"/>
      <c r="E12" s="241"/>
      <c r="F12" s="241"/>
    </row>
    <row r="13" spans="1:6" s="247" customFormat="1" ht="48">
      <c r="A13" s="242"/>
      <c r="B13" s="243" t="s">
        <v>242</v>
      </c>
      <c r="C13" s="244"/>
      <c r="D13" s="245"/>
      <c r="E13" s="246"/>
      <c r="F13" s="246"/>
    </row>
    <row r="14" spans="1:6" ht="15" customHeight="1">
      <c r="A14" s="248"/>
      <c r="B14" s="249"/>
      <c r="C14" s="250"/>
      <c r="D14" s="251"/>
      <c r="E14" s="251"/>
      <c r="F14" s="251"/>
    </row>
    <row r="15" spans="1:6">
      <c r="A15" s="252" t="s">
        <v>243</v>
      </c>
      <c r="B15" s="253" t="s">
        <v>244</v>
      </c>
      <c r="C15" s="254"/>
      <c r="D15" s="255"/>
      <c r="E15" s="255"/>
      <c r="F15" s="255"/>
    </row>
    <row r="16" spans="1:6">
      <c r="A16" s="256"/>
      <c r="B16" s="257"/>
      <c r="C16" s="258"/>
      <c r="D16" s="259"/>
      <c r="E16" s="259"/>
      <c r="F16" s="259"/>
    </row>
    <row r="17" spans="1:9" ht="38.25">
      <c r="A17" s="260" t="s">
        <v>245</v>
      </c>
      <c r="B17" s="261" t="s">
        <v>246</v>
      </c>
      <c r="C17" s="262"/>
      <c r="D17" s="263"/>
      <c r="E17" s="264"/>
      <c r="F17" s="263"/>
    </row>
    <row r="18" spans="1:9">
      <c r="A18" s="260"/>
      <c r="B18" s="265" t="s">
        <v>247</v>
      </c>
      <c r="C18" s="266" t="s">
        <v>248</v>
      </c>
      <c r="D18" s="267">
        <v>1</v>
      </c>
      <c r="E18" s="268"/>
      <c r="F18" s="269">
        <f>D18*E18</f>
        <v>0</v>
      </c>
    </row>
    <row r="19" spans="1:9">
      <c r="A19" s="256"/>
      <c r="B19" s="256"/>
      <c r="C19" s="256"/>
      <c r="D19" s="256"/>
      <c r="E19" s="256"/>
      <c r="F19" s="256"/>
    </row>
    <row r="20" spans="1:9" ht="38.25">
      <c r="A20" s="270" t="s">
        <v>249</v>
      </c>
      <c r="B20" s="261" t="s">
        <v>250</v>
      </c>
      <c r="C20" s="262"/>
      <c r="D20" s="263"/>
      <c r="E20" s="264"/>
      <c r="F20" s="263"/>
    </row>
    <row r="21" spans="1:9">
      <c r="A21" s="260"/>
      <c r="B21" s="265" t="s">
        <v>251</v>
      </c>
      <c r="C21" s="266" t="s">
        <v>248</v>
      </c>
      <c r="D21" s="267">
        <v>1</v>
      </c>
      <c r="E21" s="268"/>
      <c r="F21" s="269">
        <f>D21*E21</f>
        <v>0</v>
      </c>
    </row>
    <row r="22" spans="1:9">
      <c r="A22" s="256"/>
      <c r="B22" s="256"/>
      <c r="C22" s="256"/>
      <c r="D22" s="256"/>
      <c r="E22" s="256"/>
      <c r="F22" s="256"/>
    </row>
    <row r="23" spans="1:9" ht="25.5">
      <c r="A23" s="271"/>
      <c r="B23" s="253" t="s">
        <v>252</v>
      </c>
      <c r="C23" s="272"/>
      <c r="D23" s="273"/>
      <c r="E23" s="273"/>
      <c r="F23" s="274">
        <f>SUM(F17:F21)</f>
        <v>0</v>
      </c>
    </row>
    <row r="24" spans="1:9">
      <c r="A24" s="260"/>
      <c r="B24" s="275"/>
      <c r="C24" s="276"/>
      <c r="D24" s="277"/>
      <c r="E24" s="278"/>
      <c r="F24" s="278"/>
    </row>
    <row r="25" spans="1:9">
      <c r="A25" s="252" t="s">
        <v>253</v>
      </c>
      <c r="B25" s="253" t="s">
        <v>254</v>
      </c>
      <c r="C25" s="254"/>
      <c r="D25" s="255"/>
      <c r="E25" s="255"/>
      <c r="F25" s="255"/>
    </row>
    <row r="26" spans="1:9">
      <c r="A26" s="260"/>
      <c r="B26" s="279"/>
      <c r="C26" s="262"/>
      <c r="D26" s="280"/>
      <c r="E26" s="280"/>
      <c r="F26" s="280"/>
    </row>
    <row r="27" spans="1:9">
      <c r="A27" s="270" t="s">
        <v>255</v>
      </c>
      <c r="B27" s="275" t="s">
        <v>256</v>
      </c>
      <c r="C27" s="276"/>
      <c r="D27" s="277"/>
      <c r="E27" s="277"/>
      <c r="F27" s="277"/>
    </row>
    <row r="28" spans="1:9" ht="63.75">
      <c r="A28" s="260"/>
      <c r="B28" s="281" t="s">
        <v>257</v>
      </c>
      <c r="C28" s="266" t="s">
        <v>248</v>
      </c>
      <c r="D28" s="267">
        <v>1</v>
      </c>
      <c r="E28" s="269"/>
      <c r="F28" s="269">
        <f>D28*E28</f>
        <v>0</v>
      </c>
      <c r="I28" s="219" t="s">
        <v>258</v>
      </c>
    </row>
    <row r="29" spans="1:9" ht="221.65" customHeight="1">
      <c r="A29" s="260"/>
      <c r="B29" s="282"/>
      <c r="C29" s="283"/>
      <c r="D29" s="284"/>
      <c r="E29" s="285"/>
      <c r="F29" s="286"/>
    </row>
    <row r="30" spans="1:9">
      <c r="A30" s="260"/>
      <c r="B30" s="287"/>
      <c r="C30" s="288"/>
      <c r="D30" s="289"/>
      <c r="E30" s="264"/>
      <c r="F30" s="286"/>
    </row>
    <row r="31" spans="1:9">
      <c r="A31" s="270" t="s">
        <v>259</v>
      </c>
      <c r="B31" s="275" t="s">
        <v>260</v>
      </c>
      <c r="C31" s="276"/>
      <c r="D31" s="277"/>
      <c r="E31" s="277"/>
      <c r="F31" s="277"/>
    </row>
    <row r="32" spans="1:9" ht="25.5">
      <c r="A32" s="260"/>
      <c r="B32" s="281" t="s">
        <v>261</v>
      </c>
      <c r="C32" s="266" t="s">
        <v>248</v>
      </c>
      <c r="D32" s="267">
        <v>7</v>
      </c>
      <c r="E32" s="269"/>
      <c r="F32" s="269">
        <f>D32*E32</f>
        <v>0</v>
      </c>
    </row>
    <row r="33" spans="1:6">
      <c r="A33" s="260"/>
      <c r="B33" s="290"/>
      <c r="C33" s="283"/>
      <c r="D33" s="284"/>
      <c r="E33" s="291"/>
      <c r="F33" s="285"/>
    </row>
    <row r="34" spans="1:6">
      <c r="A34" s="271"/>
      <c r="B34" s="253" t="s">
        <v>262</v>
      </c>
      <c r="C34" s="272"/>
      <c r="D34" s="273"/>
      <c r="E34" s="273"/>
      <c r="F34" s="274">
        <f>SUM(F28:F33)</f>
        <v>0</v>
      </c>
    </row>
    <row r="35" spans="1:6">
      <c r="A35" s="260"/>
      <c r="B35" s="279"/>
      <c r="C35" s="262"/>
      <c r="D35" s="280"/>
      <c r="E35" s="284"/>
      <c r="F35" s="284"/>
    </row>
    <row r="36" spans="1:6" ht="25.5">
      <c r="A36" s="252" t="s">
        <v>263</v>
      </c>
      <c r="B36" s="253" t="s">
        <v>264</v>
      </c>
      <c r="C36" s="254"/>
      <c r="D36" s="255"/>
      <c r="E36" s="255"/>
      <c r="F36" s="255"/>
    </row>
    <row r="37" spans="1:6">
      <c r="A37" s="292"/>
      <c r="B37" s="293"/>
      <c r="C37" s="276"/>
      <c r="D37" s="294"/>
      <c r="E37" s="295"/>
      <c r="F37" s="295"/>
    </row>
    <row r="38" spans="1:6" ht="38.25">
      <c r="A38" s="260" t="s">
        <v>265</v>
      </c>
      <c r="B38" s="296" t="s">
        <v>266</v>
      </c>
      <c r="C38" s="297"/>
      <c r="D38" s="294"/>
      <c r="E38" s="294"/>
      <c r="F38" s="294"/>
    </row>
    <row r="39" spans="1:6" s="300" customFormat="1" ht="14.25">
      <c r="A39" s="260"/>
      <c r="B39" s="298" t="s">
        <v>267</v>
      </c>
      <c r="C39" s="262" t="s">
        <v>268</v>
      </c>
      <c r="D39" s="280">
        <v>700</v>
      </c>
      <c r="E39" s="299"/>
      <c r="F39" s="299">
        <f>D39*E39</f>
        <v>0</v>
      </c>
    </row>
    <row r="40" spans="1:6" s="300" customFormat="1" ht="14.25">
      <c r="A40" s="260"/>
      <c r="B40" s="298" t="s">
        <v>269</v>
      </c>
      <c r="C40" s="262" t="s">
        <v>268</v>
      </c>
      <c r="D40" s="280">
        <v>700</v>
      </c>
      <c r="E40" s="299"/>
      <c r="F40" s="299">
        <f>D40*E40</f>
        <v>0</v>
      </c>
    </row>
    <row r="41" spans="1:6">
      <c r="A41" s="260"/>
      <c r="B41" s="265" t="s">
        <v>270</v>
      </c>
      <c r="C41" s="266" t="s">
        <v>0</v>
      </c>
      <c r="D41" s="267">
        <v>1</v>
      </c>
      <c r="E41" s="268"/>
      <c r="F41" s="269"/>
    </row>
    <row r="42" spans="1:6">
      <c r="A42" s="301"/>
      <c r="B42" s="302"/>
      <c r="C42" s="262"/>
      <c r="D42" s="280"/>
      <c r="E42" s="303"/>
      <c r="F42" s="303"/>
    </row>
    <row r="43" spans="1:6" ht="38.25">
      <c r="A43" s="260" t="s">
        <v>271</v>
      </c>
      <c r="B43" s="304" t="s">
        <v>272</v>
      </c>
      <c r="C43" s="262"/>
      <c r="D43" s="280"/>
      <c r="E43" s="280"/>
      <c r="F43" s="299"/>
    </row>
    <row r="44" spans="1:6">
      <c r="A44" s="260"/>
      <c r="B44" s="298" t="s">
        <v>273</v>
      </c>
      <c r="C44" s="262" t="s">
        <v>268</v>
      </c>
      <c r="D44" s="280">
        <v>800</v>
      </c>
      <c r="E44" s="299"/>
      <c r="F44" s="299">
        <f>D44*E44</f>
        <v>0</v>
      </c>
    </row>
    <row r="45" spans="1:6">
      <c r="A45" s="260"/>
      <c r="B45" s="298" t="s">
        <v>274</v>
      </c>
      <c r="C45" s="262" t="s">
        <v>268</v>
      </c>
      <c r="D45" s="280">
        <v>800</v>
      </c>
      <c r="E45" s="299"/>
      <c r="F45" s="299">
        <f>D45*E45</f>
        <v>0</v>
      </c>
    </row>
    <row r="46" spans="1:6">
      <c r="A46" s="305"/>
      <c r="B46" s="265" t="s">
        <v>275</v>
      </c>
      <c r="C46" s="266" t="s">
        <v>0</v>
      </c>
      <c r="D46" s="267">
        <v>1</v>
      </c>
      <c r="E46" s="268"/>
      <c r="F46" s="299"/>
    </row>
    <row r="47" spans="1:6">
      <c r="A47" s="260"/>
      <c r="B47" s="298"/>
      <c r="C47" s="262"/>
      <c r="D47" s="280"/>
      <c r="E47" s="303"/>
      <c r="F47" s="299"/>
    </row>
    <row r="48" spans="1:6" ht="54" customHeight="1">
      <c r="A48" s="270" t="s">
        <v>276</v>
      </c>
      <c r="B48" s="306" t="s">
        <v>277</v>
      </c>
      <c r="C48" s="262"/>
      <c r="D48" s="280"/>
      <c r="E48" s="303"/>
      <c r="F48" s="299"/>
    </row>
    <row r="49" spans="1:6">
      <c r="A49" s="260"/>
      <c r="B49" s="306" t="s">
        <v>278</v>
      </c>
      <c r="C49" s="262" t="s">
        <v>0</v>
      </c>
      <c r="D49" s="280">
        <v>145</v>
      </c>
      <c r="E49" s="299"/>
      <c r="F49" s="299">
        <f>D49*E49</f>
        <v>0</v>
      </c>
    </row>
    <row r="50" spans="1:6">
      <c r="A50" s="260"/>
      <c r="B50" s="307" t="s">
        <v>279</v>
      </c>
      <c r="C50" s="262" t="s">
        <v>0</v>
      </c>
      <c r="D50" s="280">
        <v>15</v>
      </c>
      <c r="E50" s="299"/>
      <c r="F50" s="299">
        <f>D50*E50</f>
        <v>0</v>
      </c>
    </row>
    <row r="51" spans="1:6">
      <c r="A51" s="305"/>
      <c r="B51" s="265" t="s">
        <v>280</v>
      </c>
      <c r="C51" s="266" t="s">
        <v>0</v>
      </c>
      <c r="D51" s="267">
        <v>1</v>
      </c>
      <c r="E51" s="268"/>
      <c r="F51" s="299"/>
    </row>
    <row r="52" spans="1:6" ht="14.25" customHeight="1">
      <c r="A52" s="260"/>
      <c r="B52" s="298"/>
      <c r="C52" s="262"/>
      <c r="D52" s="280"/>
      <c r="E52" s="303"/>
      <c r="F52" s="299"/>
    </row>
    <row r="53" spans="1:6" ht="13.15" customHeight="1">
      <c r="A53" s="270" t="s">
        <v>281</v>
      </c>
      <c r="B53" s="279" t="s">
        <v>282</v>
      </c>
      <c r="C53" s="262"/>
      <c r="D53" s="280"/>
      <c r="E53" s="280"/>
      <c r="F53" s="299"/>
    </row>
    <row r="54" spans="1:6" ht="14.25" customHeight="1">
      <c r="A54" s="260"/>
      <c r="B54" s="304" t="s">
        <v>283</v>
      </c>
      <c r="C54" s="262" t="s">
        <v>0</v>
      </c>
      <c r="D54" s="280">
        <v>10</v>
      </c>
      <c r="E54" s="299"/>
      <c r="F54" s="299">
        <f>D54*E54</f>
        <v>0</v>
      </c>
    </row>
    <row r="55" spans="1:6" ht="14.25" customHeight="1">
      <c r="A55" s="305"/>
      <c r="B55" s="265" t="s">
        <v>284</v>
      </c>
      <c r="C55" s="266" t="s">
        <v>0</v>
      </c>
      <c r="D55" s="267">
        <v>1</v>
      </c>
      <c r="E55" s="268"/>
      <c r="F55" s="299"/>
    </row>
    <row r="56" spans="1:6" ht="14.25" customHeight="1">
      <c r="A56" s="305"/>
      <c r="B56" s="287"/>
      <c r="C56" s="288"/>
      <c r="D56" s="289"/>
      <c r="E56" s="291"/>
      <c r="F56" s="299"/>
    </row>
    <row r="57" spans="1:6" ht="41.45" customHeight="1">
      <c r="A57" s="270" t="s">
        <v>285</v>
      </c>
      <c r="B57" s="279" t="s">
        <v>286</v>
      </c>
      <c r="C57" s="262" t="s">
        <v>0</v>
      </c>
      <c r="D57" s="280">
        <v>200</v>
      </c>
      <c r="E57" s="299"/>
      <c r="F57" s="299">
        <f>D57*E57</f>
        <v>0</v>
      </c>
    </row>
    <row r="58" spans="1:6" ht="14.25" customHeight="1">
      <c r="A58" s="305"/>
      <c r="B58" s="265" t="s">
        <v>287</v>
      </c>
      <c r="C58" s="266" t="s">
        <v>0</v>
      </c>
      <c r="D58" s="267">
        <v>1</v>
      </c>
      <c r="E58" s="268"/>
      <c r="F58" s="299"/>
    </row>
    <row r="59" spans="1:6" ht="14.25" customHeight="1">
      <c r="A59" s="305"/>
      <c r="B59" s="287"/>
      <c r="C59" s="288"/>
      <c r="D59" s="289"/>
      <c r="E59" s="291"/>
      <c r="F59" s="299"/>
    </row>
    <row r="60" spans="1:6" ht="25.5">
      <c r="A60" s="270" t="s">
        <v>288</v>
      </c>
      <c r="B60" s="308" t="s">
        <v>289</v>
      </c>
      <c r="C60" s="309" t="s">
        <v>268</v>
      </c>
      <c r="D60" s="310">
        <v>15</v>
      </c>
      <c r="E60" s="311"/>
      <c r="F60" s="312">
        <f>D60*E60</f>
        <v>0</v>
      </c>
    </row>
    <row r="61" spans="1:6">
      <c r="A61" s="313"/>
      <c r="B61" s="314" t="s">
        <v>290</v>
      </c>
      <c r="C61" s="315" t="s">
        <v>248</v>
      </c>
      <c r="D61" s="316">
        <v>1</v>
      </c>
      <c r="E61" s="311"/>
      <c r="F61" s="312"/>
    </row>
    <row r="62" spans="1:6" ht="14.25" customHeight="1">
      <c r="A62" s="305"/>
      <c r="B62" s="287"/>
      <c r="C62" s="288"/>
      <c r="D62" s="289"/>
      <c r="E62" s="291"/>
      <c r="F62" s="299"/>
    </row>
    <row r="63" spans="1:6" ht="25.5">
      <c r="A63" s="260" t="s">
        <v>291</v>
      </c>
      <c r="B63" s="279" t="s">
        <v>292</v>
      </c>
      <c r="C63" s="262"/>
      <c r="D63" s="280"/>
      <c r="E63" s="280"/>
      <c r="F63" s="299"/>
    </row>
    <row r="64" spans="1:6">
      <c r="A64" s="260"/>
      <c r="B64" s="265" t="s">
        <v>293</v>
      </c>
      <c r="C64" s="266" t="s">
        <v>248</v>
      </c>
      <c r="D64" s="267">
        <v>1</v>
      </c>
      <c r="E64" s="268"/>
      <c r="F64" s="299">
        <f>D64*E64</f>
        <v>0</v>
      </c>
    </row>
    <row r="65" spans="1:6">
      <c r="A65" s="260"/>
      <c r="B65" s="317"/>
      <c r="C65" s="297"/>
      <c r="D65" s="294"/>
      <c r="E65" s="318"/>
      <c r="F65" s="318"/>
    </row>
    <row r="66" spans="1:6">
      <c r="A66" s="271"/>
      <c r="B66" s="319" t="s">
        <v>294</v>
      </c>
      <c r="C66" s="272"/>
      <c r="D66" s="273"/>
      <c r="E66" s="273"/>
      <c r="F66" s="274">
        <f>SUM(F39:F64)</f>
        <v>0</v>
      </c>
    </row>
    <row r="67" spans="1:6">
      <c r="A67" s="260"/>
      <c r="B67" s="279"/>
      <c r="C67" s="297"/>
      <c r="D67" s="294"/>
      <c r="E67" s="318"/>
      <c r="F67" s="318"/>
    </row>
    <row r="68" spans="1:6" s="215" customFormat="1">
      <c r="A68" s="252" t="s">
        <v>295</v>
      </c>
      <c r="B68" s="253" t="s">
        <v>296</v>
      </c>
      <c r="C68" s="254"/>
      <c r="D68" s="255"/>
      <c r="E68" s="255"/>
      <c r="F68" s="255"/>
    </row>
    <row r="69" spans="1:6">
      <c r="A69" s="292"/>
      <c r="B69" s="320"/>
      <c r="C69" s="276"/>
      <c r="D69" s="294"/>
      <c r="E69" s="295"/>
      <c r="F69" s="295"/>
    </row>
    <row r="70" spans="1:6" s="215" customFormat="1" ht="38.25">
      <c r="A70" s="321" t="s">
        <v>297</v>
      </c>
      <c r="B70" s="322" t="s">
        <v>298</v>
      </c>
      <c r="C70" s="323"/>
      <c r="D70" s="324"/>
      <c r="E70" s="324"/>
      <c r="F70" s="324"/>
    </row>
    <row r="71" spans="1:6" s="215" customFormat="1" ht="14.25">
      <c r="A71" s="321"/>
      <c r="B71" s="325" t="s">
        <v>299</v>
      </c>
      <c r="C71" s="326" t="s">
        <v>268</v>
      </c>
      <c r="D71" s="327">
        <v>100</v>
      </c>
      <c r="E71" s="328"/>
      <c r="F71" s="328">
        <f>D71*E71</f>
        <v>0</v>
      </c>
    </row>
    <row r="72" spans="1:6" s="215" customFormat="1" ht="14.25">
      <c r="A72" s="321"/>
      <c r="B72" s="325" t="s">
        <v>300</v>
      </c>
      <c r="C72" s="326" t="s">
        <v>268</v>
      </c>
      <c r="D72" s="327">
        <v>150</v>
      </c>
      <c r="E72" s="328"/>
      <c r="F72" s="328">
        <f>D72*E72</f>
        <v>0</v>
      </c>
    </row>
    <row r="73" spans="1:6" s="215" customFormat="1">
      <c r="A73" s="329"/>
      <c r="B73" s="314" t="s">
        <v>301</v>
      </c>
      <c r="C73" s="315" t="s">
        <v>0</v>
      </c>
      <c r="D73" s="316">
        <v>1</v>
      </c>
      <c r="E73" s="330"/>
      <c r="F73" s="331"/>
    </row>
    <row r="74" spans="1:6" s="215" customFormat="1">
      <c r="A74" s="321"/>
      <c r="B74" s="322"/>
      <c r="C74" s="326"/>
      <c r="D74" s="327"/>
      <c r="E74" s="332"/>
      <c r="F74" s="332"/>
    </row>
    <row r="75" spans="1:6" s="215" customFormat="1" ht="39.6" customHeight="1">
      <c r="A75" s="321" t="s">
        <v>302</v>
      </c>
      <c r="B75" s="333" t="s">
        <v>303</v>
      </c>
      <c r="C75" s="326"/>
      <c r="D75" s="327"/>
      <c r="E75" s="327"/>
      <c r="F75" s="327"/>
    </row>
    <row r="76" spans="1:6" s="215" customFormat="1">
      <c r="A76" s="321"/>
      <c r="B76" s="334" t="s">
        <v>304</v>
      </c>
      <c r="C76" s="326" t="s">
        <v>268</v>
      </c>
      <c r="D76" s="327">
        <v>80</v>
      </c>
      <c r="E76" s="328"/>
      <c r="F76" s="328">
        <f>D76*E76</f>
        <v>0</v>
      </c>
    </row>
    <row r="77" spans="1:6" s="215" customFormat="1">
      <c r="A77" s="329"/>
      <c r="B77" s="314" t="s">
        <v>305</v>
      </c>
      <c r="C77" s="315" t="s">
        <v>0</v>
      </c>
      <c r="D77" s="316">
        <v>1</v>
      </c>
      <c r="E77" s="330"/>
      <c r="F77" s="331"/>
    </row>
    <row r="78" spans="1:6" s="215" customFormat="1">
      <c r="A78" s="321"/>
      <c r="B78" s="322"/>
      <c r="C78" s="326"/>
      <c r="D78" s="327"/>
      <c r="E78" s="332"/>
      <c r="F78" s="332"/>
    </row>
    <row r="79" spans="1:6" s="215" customFormat="1" ht="25.5">
      <c r="A79" s="321" t="s">
        <v>306</v>
      </c>
      <c r="B79" s="333" t="s">
        <v>292</v>
      </c>
      <c r="C79" s="326"/>
      <c r="D79" s="327"/>
      <c r="E79" s="327"/>
      <c r="F79" s="327"/>
    </row>
    <row r="80" spans="1:6" s="215" customFormat="1">
      <c r="A80" s="329"/>
      <c r="B80" s="314" t="s">
        <v>307</v>
      </c>
      <c r="C80" s="335" t="s">
        <v>308</v>
      </c>
      <c r="D80" s="316">
        <v>1</v>
      </c>
      <c r="E80" s="330"/>
      <c r="F80" s="328">
        <f>D80*E80</f>
        <v>0</v>
      </c>
    </row>
    <row r="81" spans="1:6" s="215" customFormat="1">
      <c r="A81" s="305"/>
      <c r="B81" s="287"/>
      <c r="C81" s="336"/>
      <c r="D81" s="289"/>
      <c r="E81" s="291"/>
      <c r="F81" s="337"/>
    </row>
    <row r="82" spans="1:6" s="215" customFormat="1" ht="25.5">
      <c r="A82" s="271"/>
      <c r="B82" s="253" t="s">
        <v>309</v>
      </c>
      <c r="C82" s="272"/>
      <c r="D82" s="273"/>
      <c r="E82" s="273"/>
      <c r="F82" s="274">
        <f>SUM(F71:F78)</f>
        <v>0</v>
      </c>
    </row>
    <row r="83" spans="1:6" s="215" customFormat="1">
      <c r="A83" s="338"/>
      <c r="B83" s="339"/>
      <c r="C83" s="297"/>
      <c r="D83" s="294"/>
      <c r="E83" s="294"/>
      <c r="F83" s="294"/>
    </row>
    <row r="84" spans="1:6" s="215" customFormat="1">
      <c r="A84" s="252" t="s">
        <v>310</v>
      </c>
      <c r="B84" s="253" t="s">
        <v>311</v>
      </c>
      <c r="C84" s="254"/>
      <c r="D84" s="255"/>
      <c r="E84" s="255"/>
      <c r="F84" s="255"/>
    </row>
    <row r="85" spans="1:6" s="215" customFormat="1">
      <c r="A85" s="292"/>
      <c r="B85" s="340"/>
      <c r="C85" s="276"/>
      <c r="D85" s="294"/>
      <c r="E85" s="294"/>
      <c r="F85" s="294"/>
    </row>
    <row r="86" spans="1:6" s="215" customFormat="1" ht="38.25">
      <c r="A86" s="260" t="s">
        <v>312</v>
      </c>
      <c r="B86" s="341" t="s">
        <v>313</v>
      </c>
      <c r="C86" s="262"/>
      <c r="D86" s="280"/>
      <c r="E86" s="280"/>
      <c r="F86" s="280"/>
    </row>
    <row r="87" spans="1:6" s="215" customFormat="1">
      <c r="A87" s="260"/>
      <c r="B87" s="265" t="s">
        <v>314</v>
      </c>
      <c r="C87" s="266" t="s">
        <v>0</v>
      </c>
      <c r="D87" s="267">
        <v>250</v>
      </c>
      <c r="E87" s="268"/>
      <c r="F87" s="328">
        <f>D87*E87</f>
        <v>0</v>
      </c>
    </row>
    <row r="88" spans="1:6" s="215" customFormat="1">
      <c r="A88" s="292"/>
      <c r="B88" s="340"/>
      <c r="C88" s="276"/>
      <c r="D88" s="294"/>
      <c r="E88" s="294"/>
      <c r="F88" s="294"/>
    </row>
    <row r="89" spans="1:6" s="215" customFormat="1" ht="25.5">
      <c r="A89" s="260" t="s">
        <v>315</v>
      </c>
      <c r="B89" s="341" t="s">
        <v>316</v>
      </c>
      <c r="C89" s="276"/>
      <c r="D89" s="294"/>
      <c r="E89" s="294"/>
      <c r="F89" s="294"/>
    </row>
    <row r="90" spans="1:6" s="215" customFormat="1">
      <c r="A90" s="292"/>
      <c r="B90" s="341" t="s">
        <v>317</v>
      </c>
      <c r="C90" s="276" t="s">
        <v>0</v>
      </c>
      <c r="D90" s="294">
        <v>75</v>
      </c>
      <c r="E90" s="294"/>
      <c r="F90" s="328">
        <f>D90*E90</f>
        <v>0</v>
      </c>
    </row>
    <row r="91" spans="1:6" s="215" customFormat="1">
      <c r="A91" s="292"/>
      <c r="B91" s="341" t="s">
        <v>318</v>
      </c>
      <c r="C91" s="276" t="s">
        <v>0</v>
      </c>
      <c r="D91" s="294">
        <v>100</v>
      </c>
      <c r="E91" s="294"/>
      <c r="F91" s="328">
        <f>D91*E91</f>
        <v>0</v>
      </c>
    </row>
    <row r="92" spans="1:6" s="215" customFormat="1">
      <c r="A92" s="292"/>
      <c r="B92" s="340"/>
      <c r="C92" s="276"/>
      <c r="D92" s="294"/>
      <c r="E92" s="294"/>
      <c r="F92" s="294"/>
    </row>
    <row r="93" spans="1:6" s="215" customFormat="1">
      <c r="A93" s="260" t="s">
        <v>319</v>
      </c>
      <c r="B93" s="341" t="s">
        <v>320</v>
      </c>
      <c r="C93" s="262"/>
      <c r="D93" s="280"/>
      <c r="E93" s="280"/>
      <c r="F93" s="280"/>
    </row>
    <row r="94" spans="1:6" s="215" customFormat="1" ht="306">
      <c r="A94" s="260"/>
      <c r="B94" s="342" t="s">
        <v>321</v>
      </c>
      <c r="C94" s="288" t="s">
        <v>0</v>
      </c>
      <c r="D94" s="289">
        <v>1</v>
      </c>
      <c r="E94" s="299"/>
      <c r="F94" s="299">
        <f>D94*E94</f>
        <v>0</v>
      </c>
    </row>
    <row r="95" spans="1:6" s="215" customFormat="1" ht="51">
      <c r="A95" s="260"/>
      <c r="B95" s="342" t="s">
        <v>322</v>
      </c>
      <c r="C95" s="288" t="s">
        <v>0</v>
      </c>
      <c r="D95" s="289">
        <v>7</v>
      </c>
      <c r="E95" s="299"/>
      <c r="F95" s="299">
        <f>D95*E95</f>
        <v>0</v>
      </c>
    </row>
    <row r="96" spans="1:6" s="215" customFormat="1">
      <c r="A96" s="260"/>
      <c r="B96" s="265" t="s">
        <v>323</v>
      </c>
      <c r="C96" s="266" t="s">
        <v>248</v>
      </c>
      <c r="D96" s="267">
        <v>1</v>
      </c>
      <c r="E96" s="268"/>
      <c r="F96" s="269"/>
    </row>
    <row r="97" spans="1:6" s="215" customFormat="1">
      <c r="A97" s="260"/>
      <c r="B97" s="287"/>
      <c r="C97" s="288"/>
      <c r="D97" s="289"/>
      <c r="E97" s="291"/>
      <c r="F97" s="285"/>
    </row>
    <row r="98" spans="1:6" ht="51">
      <c r="A98" s="270" t="s">
        <v>324</v>
      </c>
      <c r="B98" s="306" t="s">
        <v>325</v>
      </c>
      <c r="C98" s="262"/>
      <c r="D98" s="280"/>
      <c r="E98" s="303"/>
      <c r="F98" s="303"/>
    </row>
    <row r="99" spans="1:6">
      <c r="A99" s="260"/>
      <c r="B99" s="306" t="s">
        <v>326</v>
      </c>
      <c r="C99" s="262" t="s">
        <v>0</v>
      </c>
      <c r="D99" s="280">
        <v>20</v>
      </c>
      <c r="E99" s="299"/>
      <c r="F99" s="299">
        <f>D99*E99</f>
        <v>0</v>
      </c>
    </row>
    <row r="100" spans="1:6">
      <c r="A100" s="260"/>
      <c r="B100" s="306" t="s">
        <v>327</v>
      </c>
      <c r="C100" s="262" t="s">
        <v>0</v>
      </c>
      <c r="D100" s="280">
        <v>6</v>
      </c>
      <c r="E100" s="299"/>
      <c r="F100" s="299">
        <f>D100*E100</f>
        <v>0</v>
      </c>
    </row>
    <row r="101" spans="1:6">
      <c r="A101" s="260"/>
      <c r="B101" s="306" t="s">
        <v>328</v>
      </c>
      <c r="C101" s="262" t="s">
        <v>0</v>
      </c>
      <c r="D101" s="280">
        <v>15</v>
      </c>
      <c r="E101" s="299"/>
      <c r="F101" s="299">
        <f>D101*E101</f>
        <v>0</v>
      </c>
    </row>
    <row r="102" spans="1:6">
      <c r="A102" s="260"/>
      <c r="B102" s="307" t="s">
        <v>329</v>
      </c>
      <c r="C102" s="262" t="s">
        <v>0</v>
      </c>
      <c r="D102" s="280">
        <v>10</v>
      </c>
      <c r="E102" s="299"/>
      <c r="F102" s="299">
        <f>D102*E102</f>
        <v>0</v>
      </c>
    </row>
    <row r="103" spans="1:6">
      <c r="A103" s="305"/>
      <c r="B103" s="265" t="s">
        <v>330</v>
      </c>
      <c r="C103" s="266" t="s">
        <v>0</v>
      </c>
      <c r="D103" s="267">
        <v>1</v>
      </c>
      <c r="E103" s="268"/>
      <c r="F103" s="269"/>
    </row>
    <row r="104" spans="1:6" s="215" customFormat="1">
      <c r="A104" s="260"/>
      <c r="B104" s="343"/>
      <c r="C104" s="344"/>
      <c r="D104" s="303"/>
      <c r="E104" s="303"/>
      <c r="F104" s="303"/>
    </row>
    <row r="105" spans="1:6" s="215" customFormat="1" ht="51">
      <c r="A105" s="321" t="s">
        <v>331</v>
      </c>
      <c r="B105" s="333" t="s">
        <v>332</v>
      </c>
      <c r="C105" s="262" t="s">
        <v>248</v>
      </c>
      <c r="D105" s="280">
        <v>1</v>
      </c>
      <c r="E105" s="299"/>
      <c r="F105" s="299">
        <f>D105*E105</f>
        <v>0</v>
      </c>
    </row>
    <row r="106" spans="1:6" s="215" customFormat="1">
      <c r="A106" s="260"/>
      <c r="B106" s="343"/>
      <c r="C106" s="344"/>
      <c r="D106" s="303"/>
      <c r="E106" s="303"/>
      <c r="F106" s="303"/>
    </row>
    <row r="107" spans="1:6" s="215" customFormat="1" ht="25.5">
      <c r="A107" s="321" t="s">
        <v>333</v>
      </c>
      <c r="B107" s="333" t="s">
        <v>292</v>
      </c>
      <c r="C107" s="262" t="s">
        <v>0</v>
      </c>
      <c r="D107" s="280">
        <v>1</v>
      </c>
      <c r="E107" s="299"/>
      <c r="F107" s="299">
        <f>D107*E107</f>
        <v>0</v>
      </c>
    </row>
    <row r="108" spans="1:6" s="215" customFormat="1" ht="25.5">
      <c r="A108" s="345"/>
      <c r="B108" s="346" t="s">
        <v>334</v>
      </c>
      <c r="C108" s="283"/>
      <c r="D108" s="284"/>
      <c r="E108" s="285"/>
      <c r="F108" s="285"/>
    </row>
    <row r="109" spans="1:6" s="215" customFormat="1">
      <c r="A109" s="347"/>
      <c r="B109" s="348"/>
      <c r="C109" s="283"/>
      <c r="D109" s="284"/>
      <c r="E109" s="284"/>
      <c r="F109" s="284"/>
    </row>
    <row r="110" spans="1:6" s="215" customFormat="1" ht="12.75" customHeight="1">
      <c r="A110" s="271"/>
      <c r="B110" s="349" t="s">
        <v>335</v>
      </c>
      <c r="C110" s="272"/>
      <c r="D110" s="273"/>
      <c r="E110" s="273"/>
      <c r="F110" s="274">
        <f>SUM(F87:F107)</f>
        <v>0</v>
      </c>
    </row>
    <row r="111" spans="1:6" s="215" customFormat="1">
      <c r="A111" s="305"/>
      <c r="B111" s="261"/>
      <c r="C111" s="262"/>
      <c r="D111" s="280"/>
      <c r="E111" s="280"/>
      <c r="F111" s="280"/>
    </row>
    <row r="112" spans="1:6" s="215" customFormat="1" ht="25.5">
      <c r="A112" s="350" t="s">
        <v>336</v>
      </c>
      <c r="B112" s="351" t="s">
        <v>337</v>
      </c>
      <c r="C112" s="352"/>
      <c r="D112" s="353"/>
      <c r="E112" s="353"/>
      <c r="F112" s="353"/>
    </row>
    <row r="113" spans="1:6" s="215" customFormat="1">
      <c r="A113" s="354"/>
      <c r="B113" s="355"/>
      <c r="C113" s="323"/>
      <c r="D113" s="324"/>
      <c r="E113" s="324"/>
      <c r="F113" s="324"/>
    </row>
    <row r="114" spans="1:6" s="215" customFormat="1" ht="25.5">
      <c r="A114" s="313" t="s">
        <v>338</v>
      </c>
      <c r="B114" s="322" t="s">
        <v>339</v>
      </c>
      <c r="C114" s="323"/>
      <c r="D114" s="324"/>
      <c r="E114" s="324"/>
      <c r="F114" s="356"/>
    </row>
    <row r="115" spans="1:6" s="215" customFormat="1">
      <c r="A115" s="313"/>
      <c r="B115" s="357" t="s">
        <v>340</v>
      </c>
      <c r="C115" s="358" t="s">
        <v>0</v>
      </c>
      <c r="D115" s="358">
        <v>1</v>
      </c>
      <c r="E115" s="299"/>
      <c r="F115" s="299">
        <f>D115*E115</f>
        <v>0</v>
      </c>
    </row>
    <row r="116" spans="1:6" s="215" customFormat="1">
      <c r="A116" s="313"/>
      <c r="B116" s="359"/>
      <c r="C116" s="360"/>
      <c r="D116" s="360"/>
      <c r="E116" s="324"/>
      <c r="F116" s="356"/>
    </row>
    <row r="117" spans="1:6" s="215" customFormat="1" ht="38.25">
      <c r="A117" s="313" t="s">
        <v>341</v>
      </c>
      <c r="B117" s="322" t="s">
        <v>303</v>
      </c>
      <c r="C117" s="324"/>
      <c r="D117" s="324"/>
      <c r="E117" s="299"/>
      <c r="F117" s="299"/>
    </row>
    <row r="118" spans="1:6" s="215" customFormat="1">
      <c r="A118" s="313"/>
      <c r="B118" s="322" t="s">
        <v>273</v>
      </c>
      <c r="C118" s="324" t="s">
        <v>268</v>
      </c>
      <c r="D118" s="324">
        <v>300</v>
      </c>
      <c r="E118" s="299"/>
      <c r="F118" s="299">
        <f>D118*E118</f>
        <v>0</v>
      </c>
    </row>
    <row r="119" spans="1:6" s="215" customFormat="1">
      <c r="A119" s="313"/>
      <c r="B119" s="357" t="s">
        <v>342</v>
      </c>
      <c r="C119" s="358" t="s">
        <v>0</v>
      </c>
      <c r="D119" s="358">
        <v>1</v>
      </c>
      <c r="E119" s="299"/>
      <c r="F119" s="299"/>
    </row>
    <row r="120" spans="1:6" s="215" customFormat="1">
      <c r="A120" s="313"/>
      <c r="B120" s="322"/>
      <c r="C120" s="324"/>
      <c r="D120" s="324"/>
      <c r="E120" s="299"/>
      <c r="F120" s="299"/>
    </row>
    <row r="121" spans="1:6" s="215" customFormat="1">
      <c r="A121" s="313" t="s">
        <v>343</v>
      </c>
      <c r="B121" s="322" t="s">
        <v>344</v>
      </c>
      <c r="C121" s="324"/>
      <c r="D121" s="324"/>
      <c r="E121" s="299"/>
      <c r="F121" s="299"/>
    </row>
    <row r="122" spans="1:6" s="215" customFormat="1">
      <c r="A122" s="313"/>
      <c r="B122" s="361" t="s">
        <v>345</v>
      </c>
      <c r="C122" s="362" t="s">
        <v>268</v>
      </c>
      <c r="D122" s="362">
        <v>1000</v>
      </c>
      <c r="E122" s="299"/>
      <c r="F122" s="299">
        <f>D122*E122</f>
        <v>0</v>
      </c>
    </row>
    <row r="123" spans="1:6" s="215" customFormat="1">
      <c r="A123" s="313"/>
      <c r="B123" s="357" t="s">
        <v>346</v>
      </c>
      <c r="C123" s="358" t="s">
        <v>0</v>
      </c>
      <c r="D123" s="358">
        <v>1</v>
      </c>
      <c r="E123" s="299"/>
      <c r="F123" s="299"/>
    </row>
    <row r="124" spans="1:6" s="215" customFormat="1">
      <c r="A124" s="313"/>
      <c r="B124" s="322"/>
      <c r="C124" s="324"/>
      <c r="D124" s="324"/>
      <c r="E124" s="299"/>
      <c r="F124" s="299"/>
    </row>
    <row r="125" spans="1:6" s="215" customFormat="1" ht="51">
      <c r="A125" s="313" t="s">
        <v>347</v>
      </c>
      <c r="B125" s="322" t="s">
        <v>348</v>
      </c>
      <c r="C125" s="324"/>
      <c r="D125" s="324"/>
      <c r="E125" s="299"/>
      <c r="F125" s="299"/>
    </row>
    <row r="126" spans="1:6" s="215" customFormat="1" ht="25.5">
      <c r="A126" s="313"/>
      <c r="B126" s="322" t="s">
        <v>349</v>
      </c>
      <c r="C126" s="324" t="s">
        <v>0</v>
      </c>
      <c r="D126" s="324">
        <v>10</v>
      </c>
      <c r="E126" s="299"/>
      <c r="F126" s="299">
        <f>D126*E126</f>
        <v>0</v>
      </c>
    </row>
    <row r="127" spans="1:6" s="215" customFormat="1" ht="25.5">
      <c r="A127" s="313"/>
      <c r="B127" s="361" t="s">
        <v>350</v>
      </c>
      <c r="C127" s="324" t="s">
        <v>0</v>
      </c>
      <c r="D127" s="362">
        <v>5</v>
      </c>
      <c r="E127" s="299"/>
      <c r="F127" s="299">
        <f>D127*E127</f>
        <v>0</v>
      </c>
    </row>
    <row r="128" spans="1:6" s="215" customFormat="1">
      <c r="A128" s="313"/>
      <c r="B128" s="357" t="s">
        <v>351</v>
      </c>
      <c r="C128" s="358" t="s">
        <v>0</v>
      </c>
      <c r="D128" s="358">
        <v>1</v>
      </c>
      <c r="E128" s="299"/>
      <c r="F128" s="299"/>
    </row>
    <row r="129" spans="1:6" s="215" customFormat="1">
      <c r="A129" s="313"/>
      <c r="B129" s="322"/>
      <c r="C129" s="324"/>
      <c r="D129" s="324"/>
      <c r="E129" s="299"/>
      <c r="F129" s="299"/>
    </row>
    <row r="130" spans="1:6" s="215" customFormat="1">
      <c r="A130" s="313" t="s">
        <v>352</v>
      </c>
      <c r="B130" s="322" t="s">
        <v>353</v>
      </c>
      <c r="C130" s="363"/>
      <c r="D130" s="363"/>
      <c r="E130" s="299"/>
      <c r="F130" s="299"/>
    </row>
    <row r="131" spans="1:6" s="215" customFormat="1">
      <c r="A131" s="313"/>
      <c r="B131" s="357" t="s">
        <v>354</v>
      </c>
      <c r="C131" s="363" t="s">
        <v>248</v>
      </c>
      <c r="D131" s="358">
        <v>1</v>
      </c>
      <c r="E131" s="299"/>
      <c r="F131" s="299">
        <f>D131*E131</f>
        <v>0</v>
      </c>
    </row>
    <row r="132" spans="1:6" s="215" customFormat="1">
      <c r="A132" s="364"/>
      <c r="B132" s="365"/>
      <c r="C132" s="363"/>
      <c r="D132" s="366"/>
      <c r="E132" s="366"/>
      <c r="F132" s="367"/>
    </row>
    <row r="133" spans="1:6" s="215" customFormat="1">
      <c r="A133" s="271"/>
      <c r="B133" s="349" t="s">
        <v>355</v>
      </c>
      <c r="C133" s="272"/>
      <c r="D133" s="273"/>
      <c r="E133" s="273"/>
      <c r="F133" s="274">
        <f>SUM(F115:F131)</f>
        <v>0</v>
      </c>
    </row>
    <row r="134" spans="1:6" s="215" customFormat="1">
      <c r="A134" s="368"/>
      <c r="B134" s="369"/>
      <c r="C134" s="370"/>
      <c r="D134" s="366"/>
      <c r="E134" s="366"/>
      <c r="F134" s="366"/>
    </row>
    <row r="135" spans="1:6" s="215" customFormat="1">
      <c r="A135" s="350" t="s">
        <v>356</v>
      </c>
      <c r="B135" s="351" t="s">
        <v>357</v>
      </c>
      <c r="C135" s="352"/>
      <c r="D135" s="352"/>
      <c r="E135" s="352"/>
      <c r="F135" s="352"/>
    </row>
    <row r="136" spans="1:6" s="215" customFormat="1">
      <c r="A136" s="322"/>
      <c r="B136" s="322"/>
      <c r="C136" s="323"/>
      <c r="D136" s="323"/>
      <c r="E136" s="323"/>
      <c r="F136" s="323"/>
    </row>
    <row r="137" spans="1:6" s="215" customFormat="1" ht="25.5">
      <c r="A137" s="371" t="s">
        <v>358</v>
      </c>
      <c r="B137" s="372" t="s">
        <v>359</v>
      </c>
      <c r="C137" s="373"/>
      <c r="D137" s="374"/>
      <c r="E137" s="374"/>
      <c r="F137" s="374"/>
    </row>
    <row r="138" spans="1:6" s="215" customFormat="1">
      <c r="A138" s="375"/>
      <c r="B138" s="376" t="s">
        <v>360</v>
      </c>
      <c r="C138" s="377" t="s">
        <v>248</v>
      </c>
      <c r="D138" s="378">
        <v>1</v>
      </c>
      <c r="E138" s="378"/>
      <c r="F138" s="331">
        <f>$D138*E138</f>
        <v>0</v>
      </c>
    </row>
    <row r="139" spans="1:6" s="215" customFormat="1">
      <c r="A139" s="379"/>
      <c r="B139" s="372"/>
      <c r="C139" s="380"/>
      <c r="D139" s="381"/>
      <c r="E139" s="381"/>
      <c r="F139" s="381"/>
    </row>
    <row r="140" spans="1:6" s="215" customFormat="1" ht="38.25">
      <c r="A140" s="382" t="s">
        <v>361</v>
      </c>
      <c r="B140" s="372" t="s">
        <v>272</v>
      </c>
      <c r="C140" s="373"/>
      <c r="D140" s="374"/>
      <c r="E140" s="374"/>
      <c r="F140" s="374"/>
    </row>
    <row r="141" spans="1:6" s="215" customFormat="1">
      <c r="A141" s="383"/>
      <c r="B141" s="372" t="s">
        <v>273</v>
      </c>
      <c r="C141" s="373" t="s">
        <v>268</v>
      </c>
      <c r="D141" s="374">
        <v>80</v>
      </c>
      <c r="E141" s="374"/>
      <c r="F141" s="331">
        <f>$D141*E141</f>
        <v>0</v>
      </c>
    </row>
    <row r="142" spans="1:6" s="215" customFormat="1">
      <c r="A142" s="383"/>
      <c r="B142" s="384"/>
      <c r="C142" s="380"/>
      <c r="D142" s="381"/>
      <c r="E142" s="381"/>
      <c r="F142" s="381"/>
    </row>
    <row r="143" spans="1:6" s="215" customFormat="1" ht="38.25">
      <c r="A143" s="382" t="s">
        <v>362</v>
      </c>
      <c r="B143" s="385" t="s">
        <v>363</v>
      </c>
      <c r="C143" s="373"/>
      <c r="D143" s="374"/>
      <c r="E143" s="374"/>
      <c r="F143" s="374"/>
    </row>
    <row r="144" spans="1:6" s="215" customFormat="1">
      <c r="A144" s="375"/>
      <c r="B144" s="376" t="s">
        <v>364</v>
      </c>
      <c r="C144" s="377" t="s">
        <v>268</v>
      </c>
      <c r="D144" s="378">
        <v>800</v>
      </c>
      <c r="E144" s="378"/>
      <c r="F144" s="331">
        <f>$D144*E144</f>
        <v>0</v>
      </c>
    </row>
    <row r="145" spans="1:6" s="215" customFormat="1">
      <c r="A145" s="386"/>
      <c r="B145" s="387"/>
      <c r="C145" s="380"/>
      <c r="D145" s="381"/>
      <c r="E145" s="381"/>
      <c r="F145" s="381"/>
    </row>
    <row r="146" spans="1:6" s="215" customFormat="1" ht="51">
      <c r="A146" s="382" t="s">
        <v>365</v>
      </c>
      <c r="B146" s="372" t="s">
        <v>366</v>
      </c>
      <c r="C146" s="373"/>
      <c r="D146" s="374"/>
      <c r="E146" s="374"/>
      <c r="F146" s="374"/>
    </row>
    <row r="147" spans="1:6" s="215" customFormat="1">
      <c r="A147" s="375"/>
      <c r="B147" s="376" t="s">
        <v>367</v>
      </c>
      <c r="C147" s="377" t="s">
        <v>0</v>
      </c>
      <c r="D147" s="378">
        <v>17</v>
      </c>
      <c r="E147" s="378"/>
      <c r="F147" s="331">
        <f>$D147*E147</f>
        <v>0</v>
      </c>
    </row>
    <row r="148" spans="1:6" s="215" customFormat="1">
      <c r="A148" s="379"/>
      <c r="B148" s="372"/>
      <c r="C148" s="380"/>
      <c r="D148" s="381"/>
      <c r="E148" s="381"/>
      <c r="F148" s="381"/>
    </row>
    <row r="149" spans="1:6" s="215" customFormat="1">
      <c r="A149" s="382" t="s">
        <v>368</v>
      </c>
      <c r="B149" s="372" t="s">
        <v>353</v>
      </c>
      <c r="C149" s="373"/>
      <c r="D149" s="374"/>
      <c r="E149" s="374"/>
      <c r="F149" s="374"/>
    </row>
    <row r="150" spans="1:6" s="215" customFormat="1">
      <c r="A150" s="375"/>
      <c r="B150" s="376" t="s">
        <v>369</v>
      </c>
      <c r="C150" s="377" t="s">
        <v>0</v>
      </c>
      <c r="D150" s="378">
        <v>1</v>
      </c>
      <c r="E150" s="378"/>
      <c r="F150" s="331">
        <f>$D150*E150</f>
        <v>0</v>
      </c>
    </row>
    <row r="151" spans="1:6" s="215" customFormat="1">
      <c r="A151" s="388"/>
      <c r="B151" s="313"/>
      <c r="C151" s="389"/>
      <c r="D151" s="389"/>
      <c r="E151" s="389"/>
      <c r="F151" s="389"/>
    </row>
    <row r="152" spans="1:6" s="215" customFormat="1">
      <c r="A152" s="351"/>
      <c r="B152" s="350" t="s">
        <v>370</v>
      </c>
      <c r="C152" s="351"/>
      <c r="D152" s="351"/>
      <c r="E152" s="351"/>
      <c r="F152" s="390">
        <f>SUM(F137:F150)</f>
        <v>0</v>
      </c>
    </row>
    <row r="153" spans="1:6" s="215" customFormat="1">
      <c r="A153" s="386"/>
      <c r="B153" s="384"/>
      <c r="C153" s="380"/>
      <c r="D153" s="381"/>
      <c r="E153" s="381"/>
      <c r="F153" s="381"/>
    </row>
    <row r="154" spans="1:6">
      <c r="A154" s="351"/>
      <c r="B154" s="391" t="s">
        <v>371</v>
      </c>
      <c r="C154" s="351"/>
      <c r="D154" s="351"/>
      <c r="E154" s="351"/>
      <c r="F154" s="274"/>
    </row>
    <row r="155" spans="1:6">
      <c r="A155" s="322"/>
      <c r="B155" s="322"/>
      <c r="C155" s="323"/>
      <c r="D155" s="392"/>
      <c r="E155" s="393"/>
      <c r="F155" s="393"/>
    </row>
    <row r="156" spans="1:6" ht="28.5">
      <c r="A156" s="329" t="s">
        <v>372</v>
      </c>
      <c r="B156" s="333" t="s">
        <v>373</v>
      </c>
      <c r="C156" s="322"/>
      <c r="D156" s="322"/>
      <c r="E156" s="394"/>
      <c r="F156" s="394"/>
    </row>
    <row r="157" spans="1:6">
      <c r="A157" s="215"/>
      <c r="B157" s="333" t="s">
        <v>374</v>
      </c>
      <c r="C157" s="322"/>
      <c r="D157" s="322"/>
      <c r="E157" s="394"/>
      <c r="F157" s="394"/>
    </row>
    <row r="158" spans="1:6">
      <c r="A158" s="215"/>
      <c r="B158" s="333" t="s">
        <v>375</v>
      </c>
      <c r="C158" s="322"/>
      <c r="D158" s="322"/>
      <c r="E158" s="394"/>
      <c r="F158" s="394"/>
    </row>
    <row r="159" spans="1:6" ht="25.5">
      <c r="A159" s="215"/>
      <c r="B159" s="333" t="s">
        <v>376</v>
      </c>
      <c r="C159" s="322"/>
      <c r="D159" s="322"/>
      <c r="E159" s="394"/>
      <c r="F159" s="394"/>
    </row>
    <row r="160" spans="1:6" ht="25.5">
      <c r="A160" s="215"/>
      <c r="B160" s="333" t="s">
        <v>377</v>
      </c>
      <c r="C160" s="322"/>
      <c r="D160" s="322"/>
      <c r="E160" s="394"/>
      <c r="F160" s="394"/>
    </row>
    <row r="161" spans="1:6" ht="25.5">
      <c r="A161" s="215"/>
      <c r="B161" s="333" t="s">
        <v>378</v>
      </c>
      <c r="C161" s="322"/>
      <c r="D161" s="322"/>
      <c r="E161" s="394"/>
      <c r="F161" s="394"/>
    </row>
    <row r="162" spans="1:6" ht="25.5">
      <c r="A162" s="215"/>
      <c r="B162" s="333" t="s">
        <v>379</v>
      </c>
      <c r="C162" s="322"/>
      <c r="D162" s="322"/>
      <c r="E162" s="394"/>
      <c r="F162" s="394"/>
    </row>
    <row r="163" spans="1:6">
      <c r="A163" s="215"/>
      <c r="B163" s="333" t="s">
        <v>380</v>
      </c>
      <c r="C163" s="322"/>
      <c r="D163" s="322"/>
      <c r="E163" s="394"/>
      <c r="F163" s="394"/>
    </row>
    <row r="164" spans="1:6" ht="25.5">
      <c r="A164" s="215"/>
      <c r="B164" s="333" t="s">
        <v>381</v>
      </c>
      <c r="C164" s="322"/>
      <c r="D164" s="322"/>
      <c r="E164" s="394"/>
      <c r="F164" s="394"/>
    </row>
    <row r="165" spans="1:6">
      <c r="A165" s="215"/>
      <c r="B165" s="333" t="s">
        <v>382</v>
      </c>
      <c r="C165" s="322"/>
      <c r="D165" s="322"/>
      <c r="E165" s="394"/>
      <c r="F165" s="394"/>
    </row>
    <row r="166" spans="1:6">
      <c r="A166" s="215"/>
      <c r="B166" s="333" t="s">
        <v>383</v>
      </c>
      <c r="C166" s="322"/>
      <c r="D166" s="322"/>
      <c r="E166" s="394"/>
      <c r="F166" s="394"/>
    </row>
    <row r="167" spans="1:6">
      <c r="A167" s="215"/>
      <c r="B167" s="333" t="s">
        <v>384</v>
      </c>
      <c r="C167" s="322"/>
      <c r="D167" s="322"/>
      <c r="E167" s="394"/>
      <c r="F167" s="394"/>
    </row>
    <row r="168" spans="1:6">
      <c r="A168" s="215"/>
      <c r="B168" s="333" t="s">
        <v>385</v>
      </c>
      <c r="C168" s="322" t="s">
        <v>88</v>
      </c>
      <c r="D168" s="322">
        <v>1</v>
      </c>
      <c r="E168" s="394"/>
      <c r="F168" s="331">
        <f>D168*E168</f>
        <v>0</v>
      </c>
    </row>
    <row r="169" spans="1:6">
      <c r="A169" s="329"/>
      <c r="B169" s="395"/>
      <c r="C169" s="326"/>
      <c r="D169" s="327"/>
      <c r="E169" s="396"/>
      <c r="F169" s="396"/>
    </row>
    <row r="170" spans="1:6" ht="204">
      <c r="A170" s="329" t="s">
        <v>386</v>
      </c>
      <c r="B170" s="397" t="s">
        <v>387</v>
      </c>
      <c r="C170" s="326" t="s">
        <v>248</v>
      </c>
      <c r="D170" s="327">
        <v>1</v>
      </c>
      <c r="E170" s="396"/>
      <c r="F170" s="331">
        <f>D170*E170</f>
        <v>0</v>
      </c>
    </row>
    <row r="171" spans="1:6">
      <c r="A171" s="329"/>
      <c r="B171" s="395"/>
      <c r="C171" s="326"/>
      <c r="D171" s="327"/>
      <c r="E171" s="396"/>
      <c r="F171" s="398"/>
    </row>
    <row r="172" spans="1:6" ht="61.15" customHeight="1">
      <c r="A172" s="329" t="s">
        <v>388</v>
      </c>
      <c r="B172" s="397" t="s">
        <v>389</v>
      </c>
      <c r="C172" s="326" t="s">
        <v>390</v>
      </c>
      <c r="D172" s="327">
        <v>180</v>
      </c>
      <c r="E172" s="396"/>
      <c r="F172" s="331">
        <f>D172*E172</f>
        <v>0</v>
      </c>
    </row>
    <row r="173" spans="1:6">
      <c r="A173" s="329"/>
      <c r="B173" s="397"/>
      <c r="C173" s="326"/>
      <c r="D173" s="327"/>
      <c r="E173" s="396"/>
      <c r="F173" s="311"/>
    </row>
    <row r="174" spans="1:6" ht="38.25">
      <c r="A174" s="329" t="s">
        <v>391</v>
      </c>
      <c r="B174" s="397" t="s">
        <v>392</v>
      </c>
      <c r="C174" s="326" t="s">
        <v>248</v>
      </c>
      <c r="D174" s="327">
        <v>1</v>
      </c>
      <c r="E174" s="396"/>
      <c r="F174" s="331">
        <f>D174*E174</f>
        <v>0</v>
      </c>
    </row>
    <row r="175" spans="1:6">
      <c r="A175" s="329"/>
      <c r="B175" s="397"/>
      <c r="C175" s="326"/>
      <c r="D175" s="327"/>
      <c r="E175" s="396"/>
      <c r="F175" s="311"/>
    </row>
    <row r="176" spans="1:6" ht="25.5">
      <c r="A176" s="329" t="s">
        <v>393</v>
      </c>
      <c r="B176" s="397" t="s">
        <v>394</v>
      </c>
      <c r="C176" s="326" t="s">
        <v>248</v>
      </c>
      <c r="D176" s="327">
        <v>1</v>
      </c>
      <c r="E176" s="396"/>
      <c r="F176" s="331">
        <f>D176*E176</f>
        <v>0</v>
      </c>
    </row>
    <row r="177" spans="1:6">
      <c r="A177" s="329"/>
      <c r="B177" s="397"/>
      <c r="C177" s="326"/>
      <c r="D177" s="327"/>
      <c r="E177" s="396"/>
      <c r="F177" s="311"/>
    </row>
    <row r="178" spans="1:6" ht="25.5">
      <c r="A178" s="329" t="s">
        <v>395</v>
      </c>
      <c r="B178" s="397" t="s">
        <v>396</v>
      </c>
      <c r="C178" s="326" t="s">
        <v>248</v>
      </c>
      <c r="D178" s="327">
        <v>1</v>
      </c>
      <c r="E178" s="396"/>
      <c r="F178" s="331">
        <f>D178*E178</f>
        <v>0</v>
      </c>
    </row>
    <row r="179" spans="1:6">
      <c r="A179" s="329"/>
      <c r="B179" s="397"/>
      <c r="C179" s="326"/>
      <c r="D179" s="327"/>
      <c r="E179" s="396"/>
      <c r="F179" s="311"/>
    </row>
    <row r="180" spans="1:6" ht="38.25">
      <c r="A180" s="329" t="s">
        <v>397</v>
      </c>
      <c r="B180" s="397" t="s">
        <v>398</v>
      </c>
      <c r="C180" s="326" t="s">
        <v>248</v>
      </c>
      <c r="D180" s="327">
        <v>1</v>
      </c>
      <c r="E180" s="396"/>
      <c r="F180" s="331">
        <f>SUM(F189:F201)*0.07</f>
        <v>0</v>
      </c>
    </row>
    <row r="181" spans="1:6">
      <c r="A181" s="329"/>
      <c r="B181" s="397"/>
      <c r="C181" s="326"/>
      <c r="D181" s="327"/>
      <c r="E181" s="396"/>
      <c r="F181" s="311"/>
    </row>
    <row r="182" spans="1:6">
      <c r="A182" s="351"/>
      <c r="B182" s="391" t="s">
        <v>399</v>
      </c>
      <c r="C182" s="351"/>
      <c r="D182" s="351"/>
      <c r="E182" s="351"/>
      <c r="F182" s="274">
        <f>SUM(F160:F180)</f>
        <v>0</v>
      </c>
    </row>
    <row r="183" spans="1:6" s="215" customFormat="1">
      <c r="A183" s="260"/>
      <c r="B183" s="279"/>
      <c r="C183" s="297"/>
      <c r="D183" s="294"/>
      <c r="E183" s="294"/>
      <c r="F183" s="294"/>
    </row>
    <row r="184" spans="1:6" s="215" customFormat="1">
      <c r="A184" s="260"/>
      <c r="B184" s="279"/>
      <c r="C184" s="297"/>
      <c r="D184" s="294"/>
      <c r="E184" s="294"/>
      <c r="F184" s="294"/>
    </row>
    <row r="185" spans="1:6" s="215" customFormat="1">
      <c r="A185" s="260"/>
      <c r="B185" s="279"/>
      <c r="C185" s="297"/>
      <c r="D185" s="294"/>
      <c r="E185" s="294"/>
      <c r="F185" s="294"/>
    </row>
    <row r="186" spans="1:6" s="215" customFormat="1">
      <c r="A186" s="260"/>
      <c r="B186" s="399" t="s">
        <v>400</v>
      </c>
      <c r="C186" s="297"/>
      <c r="D186" s="294"/>
      <c r="E186" s="294"/>
      <c r="F186" s="294"/>
    </row>
    <row r="187" spans="1:6" s="215" customFormat="1">
      <c r="A187" s="260"/>
      <c r="B187" s="279"/>
      <c r="C187" s="297"/>
      <c r="D187" s="294"/>
      <c r="E187" s="294"/>
      <c r="F187" s="294"/>
    </row>
    <row r="188" spans="1:6" s="215" customFormat="1">
      <c r="A188" s="400"/>
      <c r="B188" s="401"/>
      <c r="C188" s="402"/>
      <c r="D188" s="294"/>
      <c r="E188" s="294"/>
      <c r="F188" s="294"/>
    </row>
    <row r="189" spans="1:6" s="215" customFormat="1" ht="25.5">
      <c r="A189" s="403"/>
      <c r="B189" s="404" t="s">
        <v>252</v>
      </c>
      <c r="C189" s="405"/>
      <c r="D189" s="255"/>
      <c r="E189" s="255"/>
      <c r="F189" s="274">
        <f>F23</f>
        <v>0</v>
      </c>
    </row>
    <row r="190" spans="1:6" s="215" customFormat="1">
      <c r="A190" s="406"/>
      <c r="B190" s="407"/>
      <c r="C190" s="408"/>
      <c r="D190" s="318"/>
      <c r="E190" s="409"/>
      <c r="F190" s="409"/>
    </row>
    <row r="191" spans="1:6" s="215" customFormat="1">
      <c r="A191" s="403"/>
      <c r="B191" s="404" t="s">
        <v>262</v>
      </c>
      <c r="C191" s="405"/>
      <c r="D191" s="255"/>
      <c r="E191" s="255"/>
      <c r="F191" s="274">
        <f>F34</f>
        <v>0</v>
      </c>
    </row>
    <row r="192" spans="1:6" s="215" customFormat="1">
      <c r="A192" s="406"/>
      <c r="B192" s="407"/>
      <c r="C192" s="408"/>
      <c r="D192" s="318"/>
      <c r="E192" s="409"/>
      <c r="F192" s="409"/>
    </row>
    <row r="193" spans="1:6" s="215" customFormat="1">
      <c r="A193" s="403"/>
      <c r="B193" s="319" t="s">
        <v>294</v>
      </c>
      <c r="C193" s="405"/>
      <c r="D193" s="255"/>
      <c r="E193" s="255"/>
      <c r="F193" s="274">
        <f>F66</f>
        <v>0</v>
      </c>
    </row>
    <row r="194" spans="1:6" s="215" customFormat="1">
      <c r="A194" s="406"/>
      <c r="B194" s="406"/>
      <c r="C194" s="406"/>
      <c r="D194" s="410"/>
      <c r="E194" s="411"/>
      <c r="F194" s="411"/>
    </row>
    <row r="195" spans="1:6" s="215" customFormat="1">
      <c r="A195" s="403"/>
      <c r="B195" s="319" t="s">
        <v>309</v>
      </c>
      <c r="C195" s="405"/>
      <c r="D195" s="255"/>
      <c r="E195" s="255"/>
      <c r="F195" s="274">
        <f>F82</f>
        <v>0</v>
      </c>
    </row>
    <row r="196" spans="1:6" s="215" customFormat="1">
      <c r="A196" s="406"/>
      <c r="B196" s="407"/>
      <c r="C196" s="408"/>
      <c r="D196" s="318"/>
      <c r="E196" s="409"/>
      <c r="F196" s="409"/>
    </row>
    <row r="197" spans="1:6" s="215" customFormat="1">
      <c r="A197" s="403"/>
      <c r="B197" s="391" t="s">
        <v>335</v>
      </c>
      <c r="C197" s="405"/>
      <c r="D197" s="255"/>
      <c r="E197" s="255"/>
      <c r="F197" s="274">
        <f>F110</f>
        <v>0</v>
      </c>
    </row>
    <row r="198" spans="1:6" s="215" customFormat="1">
      <c r="A198" s="406"/>
      <c r="B198" s="407"/>
      <c r="C198" s="408"/>
      <c r="D198" s="318"/>
      <c r="E198" s="409"/>
      <c r="F198" s="409"/>
    </row>
    <row r="199" spans="1:6" s="215" customFormat="1">
      <c r="A199" s="403"/>
      <c r="B199" s="391" t="s">
        <v>401</v>
      </c>
      <c r="C199" s="405"/>
      <c r="D199" s="255"/>
      <c r="E199" s="255"/>
      <c r="F199" s="274">
        <f>F133</f>
        <v>0</v>
      </c>
    </row>
    <row r="200" spans="1:6" s="215" customFormat="1">
      <c r="A200" s="406"/>
      <c r="B200" s="412"/>
      <c r="C200" s="408"/>
      <c r="D200" s="318"/>
      <c r="E200" s="409"/>
      <c r="F200" s="409"/>
    </row>
    <row r="201" spans="1:6" s="215" customFormat="1">
      <c r="A201" s="403"/>
      <c r="B201" s="319" t="s">
        <v>370</v>
      </c>
      <c r="C201" s="405"/>
      <c r="D201" s="255"/>
      <c r="E201" s="255"/>
      <c r="F201" s="274">
        <f>F152</f>
        <v>0</v>
      </c>
    </row>
    <row r="202" spans="1:6" s="215" customFormat="1">
      <c r="A202" s="406"/>
      <c r="B202" s="407"/>
      <c r="C202" s="408"/>
      <c r="D202" s="318"/>
      <c r="E202" s="409"/>
      <c r="F202" s="409"/>
    </row>
    <row r="203" spans="1:6" s="215" customFormat="1">
      <c r="A203" s="403"/>
      <c r="B203" s="391" t="s">
        <v>402</v>
      </c>
      <c r="C203" s="405"/>
      <c r="D203" s="255"/>
      <c r="E203" s="255"/>
      <c r="F203" s="274">
        <f>F182</f>
        <v>0</v>
      </c>
    </row>
    <row r="204" spans="1:6" s="215" customFormat="1">
      <c r="A204" s="406"/>
      <c r="B204" s="412"/>
      <c r="C204" s="408"/>
      <c r="D204" s="318"/>
      <c r="E204" s="409"/>
      <c r="F204" s="409"/>
    </row>
    <row r="205" spans="1:6" s="215" customFormat="1" ht="13.5" thickBot="1">
      <c r="A205" s="403"/>
      <c r="B205" s="319" t="s">
        <v>8</v>
      </c>
      <c r="C205" s="405"/>
      <c r="D205" s="255"/>
      <c r="E205" s="255"/>
      <c r="F205" s="274">
        <f>SUM(F189:F203)</f>
        <v>0</v>
      </c>
    </row>
    <row r="206" spans="1:6" s="215" customFormat="1" ht="13.5" thickTop="1">
      <c r="A206" s="413"/>
      <c r="B206" s="414"/>
      <c r="C206" s="415"/>
      <c r="D206" s="416"/>
      <c r="E206" s="416"/>
      <c r="F206" s="416"/>
    </row>
    <row r="207" spans="1:6" s="215" customFormat="1">
      <c r="A207" s="292"/>
      <c r="B207" s="417"/>
      <c r="C207" s="276"/>
      <c r="D207" s="280"/>
      <c r="E207" s="280"/>
      <c r="F207" s="280"/>
    </row>
  </sheetData>
  <conditionalFormatting sqref="E41 E30">
    <cfRule type="cellIs" dxfId="15" priority="16" stopIfTrue="1" operator="equal">
      <formula>0</formula>
    </cfRule>
  </conditionalFormatting>
  <conditionalFormatting sqref="E46">
    <cfRule type="cellIs" dxfId="14" priority="15" stopIfTrue="1" operator="equal">
      <formula>0</formula>
    </cfRule>
  </conditionalFormatting>
  <conditionalFormatting sqref="E51">
    <cfRule type="cellIs" dxfId="13" priority="14" stopIfTrue="1" operator="equal">
      <formula>0</formula>
    </cfRule>
  </conditionalFormatting>
  <conditionalFormatting sqref="E64">
    <cfRule type="cellIs" dxfId="12" priority="13" stopIfTrue="1" operator="equal">
      <formula>0</formula>
    </cfRule>
  </conditionalFormatting>
  <conditionalFormatting sqref="E96:E97">
    <cfRule type="cellIs" dxfId="11" priority="12" stopIfTrue="1" operator="equal">
      <formula>0</formula>
    </cfRule>
  </conditionalFormatting>
  <conditionalFormatting sqref="E103">
    <cfRule type="cellIs" dxfId="10" priority="11" stopIfTrue="1" operator="equal">
      <formula>0</formula>
    </cfRule>
  </conditionalFormatting>
  <conditionalFormatting sqref="E17:E19">
    <cfRule type="cellIs" dxfId="9" priority="10" stopIfTrue="1" operator="equal">
      <formula>0</formula>
    </cfRule>
  </conditionalFormatting>
  <conditionalFormatting sqref="E81">
    <cfRule type="cellIs" dxfId="8" priority="9" stopIfTrue="1" operator="equal">
      <formula>0</formula>
    </cfRule>
  </conditionalFormatting>
  <conditionalFormatting sqref="E33">
    <cfRule type="cellIs" dxfId="7" priority="8" stopIfTrue="1" operator="equal">
      <formula>0</formula>
    </cfRule>
  </conditionalFormatting>
  <conditionalFormatting sqref="E55:E56">
    <cfRule type="cellIs" dxfId="6" priority="7" stopIfTrue="1" operator="equal">
      <formula>0</formula>
    </cfRule>
  </conditionalFormatting>
  <conditionalFormatting sqref="E73">
    <cfRule type="cellIs" dxfId="5" priority="6" stopIfTrue="1" operator="equal">
      <formula>0</formula>
    </cfRule>
  </conditionalFormatting>
  <conditionalFormatting sqref="E77">
    <cfRule type="cellIs" dxfId="4" priority="5" stopIfTrue="1" operator="equal">
      <formula>0</formula>
    </cfRule>
  </conditionalFormatting>
  <conditionalFormatting sqref="E80">
    <cfRule type="cellIs" dxfId="3" priority="4" stopIfTrue="1" operator="equal">
      <formula>0</formula>
    </cfRule>
  </conditionalFormatting>
  <conditionalFormatting sqref="E20:E21">
    <cfRule type="cellIs" dxfId="2" priority="3" stopIfTrue="1" operator="equal">
      <formula>0</formula>
    </cfRule>
  </conditionalFormatting>
  <conditionalFormatting sqref="E58:E59 E62">
    <cfRule type="cellIs" dxfId="1" priority="2" stopIfTrue="1" operator="equal">
      <formula>0</formula>
    </cfRule>
  </conditionalFormatting>
  <conditionalFormatting sqref="E87">
    <cfRule type="cellIs" dxfId="0" priority="1" stopIfTrue="1" operator="equal">
      <formula>0</formula>
    </cfRule>
  </conditionalFormatting>
  <printOptions horizontalCentered="1"/>
  <pageMargins left="0.7" right="0.7" top="0.75" bottom="0.75" header="0.3" footer="0.3"/>
  <pageSetup paperSize="9" scale="91" orientation="portrait" r:id="rId1"/>
  <headerFooter alignWithMargins="0"/>
  <rowBreaks count="8" manualBreakCount="8">
    <brk id="14" max="5" man="1"/>
    <brk id="35" max="5" man="1"/>
    <brk id="74" max="5" man="1"/>
    <brk id="96" max="5" man="1"/>
    <brk id="103" max="5" man="1"/>
    <brk id="134" max="5" man="1"/>
    <brk id="168" max="5" man="1"/>
    <brk id="183"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Zeros="0" view="pageBreakPreview" zoomScale="130" zoomScaleNormal="100" zoomScaleSheetLayoutView="130" zoomScalePageLayoutView="145" workbookViewId="0">
      <selection activeCell="B21" sqref="B21:C23"/>
    </sheetView>
  </sheetViews>
  <sheetFormatPr defaultColWidth="10" defaultRowHeight="15"/>
  <cols>
    <col min="1" max="1" width="4.7109375" style="437" customWidth="1"/>
    <col min="2" max="2" width="21.140625" style="448" customWidth="1"/>
    <col min="3" max="3" width="57" style="452" customWidth="1"/>
    <col min="4" max="4" width="9.85546875" style="439" customWidth="1"/>
    <col min="5" max="5" width="10" style="435" customWidth="1"/>
    <col min="6" max="6" width="10.42578125" style="435" customWidth="1"/>
    <col min="7" max="16384" width="10" style="435"/>
  </cols>
  <sheetData>
    <row r="1" spans="1:10" s="425" customFormat="1">
      <c r="A1" s="421"/>
      <c r="B1" s="422"/>
      <c r="C1" s="423"/>
      <c r="D1" s="424"/>
    </row>
    <row r="2" spans="1:10" s="425" customFormat="1">
      <c r="A2" s="421"/>
      <c r="B2" s="422"/>
      <c r="C2" s="423"/>
      <c r="D2" s="424"/>
    </row>
    <row r="3" spans="1:10" s="425" customFormat="1">
      <c r="A3" s="421"/>
      <c r="B3" s="422"/>
      <c r="C3" s="423"/>
      <c r="D3" s="424"/>
    </row>
    <row r="4" spans="1:10" s="425" customFormat="1" ht="15" customHeight="1">
      <c r="A4" s="421"/>
      <c r="B4" s="426" t="s">
        <v>403</v>
      </c>
      <c r="C4" s="427" t="s">
        <v>404</v>
      </c>
      <c r="D4" s="424"/>
      <c r="G4" s="428"/>
      <c r="H4" s="428"/>
      <c r="I4" s="428"/>
      <c r="J4" s="429"/>
    </row>
    <row r="5" spans="1:10" s="425" customFormat="1" ht="15" customHeight="1">
      <c r="A5" s="421"/>
      <c r="B5" s="422"/>
      <c r="C5" s="430" t="s">
        <v>405</v>
      </c>
      <c r="D5" s="424"/>
      <c r="G5" s="428"/>
      <c r="H5" s="428"/>
      <c r="I5" s="428"/>
      <c r="J5" s="429"/>
    </row>
    <row r="6" spans="1:10" s="425" customFormat="1" ht="15" customHeight="1">
      <c r="A6" s="421"/>
      <c r="B6" s="422"/>
      <c r="C6" s="430" t="s">
        <v>406</v>
      </c>
      <c r="D6" s="424"/>
      <c r="G6" s="428"/>
      <c r="H6" s="428"/>
      <c r="I6" s="428"/>
      <c r="J6" s="429"/>
    </row>
    <row r="7" spans="1:10" s="425" customFormat="1">
      <c r="A7" s="421"/>
      <c r="B7" s="422"/>
      <c r="C7" s="431"/>
      <c r="D7" s="424"/>
      <c r="G7" s="428"/>
      <c r="H7" s="428"/>
      <c r="I7" s="428"/>
      <c r="J7" s="429"/>
    </row>
    <row r="8" spans="1:10" s="425" customFormat="1" ht="15.75" customHeight="1">
      <c r="A8" s="421"/>
      <c r="B8" s="422" t="s">
        <v>407</v>
      </c>
      <c r="C8" s="432" t="s">
        <v>404</v>
      </c>
      <c r="D8" s="424"/>
      <c r="G8" s="428"/>
      <c r="H8" s="428"/>
      <c r="I8" s="428"/>
      <c r="J8" s="429"/>
    </row>
    <row r="9" spans="1:10" s="425" customFormat="1">
      <c r="A9" s="421"/>
      <c r="B9" s="422"/>
      <c r="C9" s="423"/>
      <c r="D9" s="424"/>
      <c r="G9" s="428"/>
      <c r="H9" s="428"/>
      <c r="I9" s="428"/>
      <c r="J9" s="429"/>
    </row>
    <row r="10" spans="1:10" s="425" customFormat="1">
      <c r="A10" s="421"/>
      <c r="B10" s="433" t="s">
        <v>408</v>
      </c>
      <c r="C10" s="434" t="s">
        <v>409</v>
      </c>
      <c r="D10" s="424"/>
      <c r="G10" s="428"/>
      <c r="H10" s="428"/>
      <c r="I10" s="428"/>
      <c r="J10" s="429"/>
    </row>
    <row r="11" spans="1:10" s="425" customFormat="1">
      <c r="A11" s="421"/>
      <c r="B11" s="422" t="s">
        <v>410</v>
      </c>
      <c r="C11" s="423"/>
      <c r="D11" s="424"/>
      <c r="G11" s="428"/>
      <c r="H11" s="428"/>
      <c r="I11" s="428"/>
      <c r="J11" s="429"/>
    </row>
    <row r="12" spans="1:10">
      <c r="A12" s="421"/>
      <c r="B12" s="433" t="s">
        <v>411</v>
      </c>
      <c r="C12" s="431" t="s">
        <v>412</v>
      </c>
      <c r="D12" s="424"/>
    </row>
    <row r="13" spans="1:10">
      <c r="A13" s="421"/>
      <c r="B13" s="422"/>
      <c r="C13" s="431"/>
      <c r="D13" s="424"/>
    </row>
    <row r="14" spans="1:10" s="425" customFormat="1">
      <c r="A14" s="421"/>
      <c r="B14" s="433" t="s">
        <v>413</v>
      </c>
      <c r="C14" s="431" t="s">
        <v>414</v>
      </c>
      <c r="D14" s="424"/>
      <c r="G14" s="428"/>
      <c r="H14" s="428"/>
      <c r="I14" s="428"/>
      <c r="J14" s="429"/>
    </row>
    <row r="15" spans="1:10" s="425" customFormat="1">
      <c r="A15" s="421"/>
      <c r="B15" s="422"/>
      <c r="C15" s="423"/>
      <c r="D15" s="424"/>
      <c r="G15" s="428"/>
      <c r="H15" s="428"/>
      <c r="I15" s="428"/>
      <c r="J15" s="429"/>
    </row>
    <row r="16" spans="1:10">
      <c r="A16" s="421"/>
      <c r="B16" s="436" t="s">
        <v>415</v>
      </c>
      <c r="C16" s="431" t="s">
        <v>416</v>
      </c>
      <c r="D16" s="424"/>
    </row>
    <row r="17" spans="1:7" s="425" customFormat="1">
      <c r="A17" s="437"/>
      <c r="B17" s="429"/>
      <c r="C17" s="438"/>
      <c r="D17" s="439"/>
    </row>
    <row r="18" spans="1:7" s="425" customFormat="1">
      <c r="A18" s="437"/>
      <c r="B18" s="429"/>
      <c r="C18" s="438"/>
      <c r="D18" s="439"/>
    </row>
    <row r="19" spans="1:7">
      <c r="A19" s="440"/>
      <c r="B19" s="441"/>
      <c r="C19" s="442"/>
      <c r="D19" s="443"/>
      <c r="E19" s="444"/>
      <c r="F19" s="444"/>
      <c r="G19" s="444"/>
    </row>
    <row r="20" spans="1:7">
      <c r="A20" s="440"/>
      <c r="B20" s="441"/>
      <c r="C20" s="445"/>
      <c r="D20" s="446"/>
      <c r="E20" s="445"/>
      <c r="F20" s="444"/>
      <c r="G20" s="444"/>
    </row>
    <row r="21" spans="1:7" ht="13.9" customHeight="1">
      <c r="A21" s="440"/>
      <c r="B21" s="570" t="s">
        <v>417</v>
      </c>
      <c r="C21" s="570"/>
      <c r="D21" s="447"/>
      <c r="E21" s="447"/>
      <c r="F21" s="447"/>
      <c r="G21" s="444"/>
    </row>
    <row r="22" spans="1:7" ht="18" customHeight="1">
      <c r="A22" s="440"/>
      <c r="B22" s="570"/>
      <c r="C22" s="570"/>
      <c r="D22" s="447"/>
      <c r="E22" s="447"/>
      <c r="F22" s="447"/>
      <c r="G22" s="444"/>
    </row>
    <row r="23" spans="1:7" ht="18" customHeight="1">
      <c r="A23" s="440"/>
      <c r="B23" s="570"/>
      <c r="C23" s="570"/>
      <c r="D23" s="447"/>
      <c r="E23" s="447"/>
      <c r="F23" s="447"/>
      <c r="G23" s="444"/>
    </row>
    <row r="24" spans="1:7" ht="14.25" customHeight="1">
      <c r="C24" s="448"/>
      <c r="D24" s="448"/>
      <c r="E24" s="448"/>
      <c r="F24" s="448"/>
    </row>
    <row r="25" spans="1:7" ht="14.25" customHeight="1">
      <c r="B25" s="449"/>
      <c r="C25" s="449"/>
      <c r="D25" s="449"/>
      <c r="E25" s="449"/>
      <c r="F25" s="449"/>
    </row>
    <row r="36" spans="1:6" s="444" customFormat="1" ht="14.25" customHeight="1">
      <c r="A36" s="440"/>
      <c r="B36" s="450"/>
      <c r="C36" s="448"/>
      <c r="D36" s="450"/>
      <c r="E36" s="450"/>
      <c r="F36" s="451"/>
    </row>
    <row r="37" spans="1:6" s="444" customFormat="1" ht="14.25" customHeight="1">
      <c r="A37" s="440"/>
      <c r="B37" s="450"/>
      <c r="C37" s="450"/>
      <c r="D37" s="450"/>
      <c r="E37" s="450"/>
      <c r="F37" s="451"/>
    </row>
    <row r="39" spans="1:6">
      <c r="B39" s="448" t="s">
        <v>418</v>
      </c>
      <c r="C39" s="448" t="s">
        <v>419</v>
      </c>
    </row>
  </sheetData>
  <dataConsolidate/>
  <mergeCells count="1">
    <mergeCell ref="B21:C23"/>
  </mergeCells>
  <printOptions horizontalCentered="1"/>
  <pageMargins left="0.70866141732283472" right="0.78304597701149425" top="1.2140804597701149" bottom="0.98425196850393704" header="0.39370078740157483" footer="0.39370078740157483"/>
  <pageSetup paperSize="9" fitToHeight="0" orientation="portrait" horizontalDpi="2400" r:id="rId1"/>
  <headerFooter scaleWithDoc="0" alignWithMargins="0">
    <oddHeader>&amp;C
________________________________________________________________________________________&amp;R&amp;G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P114"/>
  <sheetViews>
    <sheetView showZeros="0" view="pageBreakPreview" topLeftCell="A121" zoomScale="115" zoomScaleNormal="115" zoomScaleSheetLayoutView="115" workbookViewId="0">
      <selection activeCell="B43" sqref="B43"/>
    </sheetView>
  </sheetViews>
  <sheetFormatPr defaultRowHeight="14.25"/>
  <cols>
    <col min="1" max="1" width="5.85546875" style="460" customWidth="1"/>
    <col min="2" max="2" width="50.7109375" style="460" customWidth="1"/>
    <col min="3" max="3" width="8.5703125" style="520" customWidth="1"/>
    <col min="4" max="4" width="10" style="455" bestFit="1" customWidth="1"/>
    <col min="5" max="5" width="11" style="530" customWidth="1"/>
    <col min="6" max="6" width="14.85546875" style="460" bestFit="1" customWidth="1"/>
    <col min="7" max="256" width="9.140625" style="460"/>
    <col min="257" max="257" width="5.85546875" style="460" customWidth="1"/>
    <col min="258" max="258" width="50.7109375" style="460" customWidth="1"/>
    <col min="259" max="259" width="8.5703125" style="460" customWidth="1"/>
    <col min="260" max="260" width="10" style="460" bestFit="1" customWidth="1"/>
    <col min="261" max="261" width="11" style="460" customWidth="1"/>
    <col min="262" max="262" width="14.85546875" style="460" bestFit="1" customWidth="1"/>
    <col min="263" max="512" width="9.140625" style="460"/>
    <col min="513" max="513" width="5.85546875" style="460" customWidth="1"/>
    <col min="514" max="514" width="50.7109375" style="460" customWidth="1"/>
    <col min="515" max="515" width="8.5703125" style="460" customWidth="1"/>
    <col min="516" max="516" width="10" style="460" bestFit="1" customWidth="1"/>
    <col min="517" max="517" width="11" style="460" customWidth="1"/>
    <col min="518" max="518" width="14.85546875" style="460" bestFit="1" customWidth="1"/>
    <col min="519" max="768" width="9.140625" style="460"/>
    <col min="769" max="769" width="5.85546875" style="460" customWidth="1"/>
    <col min="770" max="770" width="50.7109375" style="460" customWidth="1"/>
    <col min="771" max="771" width="8.5703125" style="460" customWidth="1"/>
    <col min="772" max="772" width="10" style="460" bestFit="1" customWidth="1"/>
    <col min="773" max="773" width="11" style="460" customWidth="1"/>
    <col min="774" max="774" width="14.85546875" style="460" bestFit="1" customWidth="1"/>
    <col min="775" max="1024" width="9.140625" style="460"/>
    <col min="1025" max="1025" width="5.85546875" style="460" customWidth="1"/>
    <col min="1026" max="1026" width="50.7109375" style="460" customWidth="1"/>
    <col min="1027" max="1027" width="8.5703125" style="460" customWidth="1"/>
    <col min="1028" max="1028" width="10" style="460" bestFit="1" customWidth="1"/>
    <col min="1029" max="1029" width="11" style="460" customWidth="1"/>
    <col min="1030" max="1030" width="14.85546875" style="460" bestFit="1" customWidth="1"/>
    <col min="1031" max="1280" width="9.140625" style="460"/>
    <col min="1281" max="1281" width="5.85546875" style="460" customWidth="1"/>
    <col min="1282" max="1282" width="50.7109375" style="460" customWidth="1"/>
    <col min="1283" max="1283" width="8.5703125" style="460" customWidth="1"/>
    <col min="1284" max="1284" width="10" style="460" bestFit="1" customWidth="1"/>
    <col min="1285" max="1285" width="11" style="460" customWidth="1"/>
    <col min="1286" max="1286" width="14.85546875" style="460" bestFit="1" customWidth="1"/>
    <col min="1287" max="1536" width="9.140625" style="460"/>
    <col min="1537" max="1537" width="5.85546875" style="460" customWidth="1"/>
    <col min="1538" max="1538" width="50.7109375" style="460" customWidth="1"/>
    <col min="1539" max="1539" width="8.5703125" style="460" customWidth="1"/>
    <col min="1540" max="1540" width="10" style="460" bestFit="1" customWidth="1"/>
    <col min="1541" max="1541" width="11" style="460" customWidth="1"/>
    <col min="1542" max="1542" width="14.85546875" style="460" bestFit="1" customWidth="1"/>
    <col min="1543" max="1792" width="9.140625" style="460"/>
    <col min="1793" max="1793" width="5.85546875" style="460" customWidth="1"/>
    <col min="1794" max="1794" width="50.7109375" style="460" customWidth="1"/>
    <col min="1795" max="1795" width="8.5703125" style="460" customWidth="1"/>
    <col min="1796" max="1796" width="10" style="460" bestFit="1" customWidth="1"/>
    <col min="1797" max="1797" width="11" style="460" customWidth="1"/>
    <col min="1798" max="1798" width="14.85546875" style="460" bestFit="1" customWidth="1"/>
    <col min="1799" max="2048" width="9.140625" style="460"/>
    <col min="2049" max="2049" width="5.85546875" style="460" customWidth="1"/>
    <col min="2050" max="2050" width="50.7109375" style="460" customWidth="1"/>
    <col min="2051" max="2051" width="8.5703125" style="460" customWidth="1"/>
    <col min="2052" max="2052" width="10" style="460" bestFit="1" customWidth="1"/>
    <col min="2053" max="2053" width="11" style="460" customWidth="1"/>
    <col min="2054" max="2054" width="14.85546875" style="460" bestFit="1" customWidth="1"/>
    <col min="2055" max="2304" width="9.140625" style="460"/>
    <col min="2305" max="2305" width="5.85546875" style="460" customWidth="1"/>
    <col min="2306" max="2306" width="50.7109375" style="460" customWidth="1"/>
    <col min="2307" max="2307" width="8.5703125" style="460" customWidth="1"/>
    <col min="2308" max="2308" width="10" style="460" bestFit="1" customWidth="1"/>
    <col min="2309" max="2309" width="11" style="460" customWidth="1"/>
    <col min="2310" max="2310" width="14.85546875" style="460" bestFit="1" customWidth="1"/>
    <col min="2311" max="2560" width="9.140625" style="460"/>
    <col min="2561" max="2561" width="5.85546875" style="460" customWidth="1"/>
    <col min="2562" max="2562" width="50.7109375" style="460" customWidth="1"/>
    <col min="2563" max="2563" width="8.5703125" style="460" customWidth="1"/>
    <col min="2564" max="2564" width="10" style="460" bestFit="1" customWidth="1"/>
    <col min="2565" max="2565" width="11" style="460" customWidth="1"/>
    <col min="2566" max="2566" width="14.85546875" style="460" bestFit="1" customWidth="1"/>
    <col min="2567" max="2816" width="9.140625" style="460"/>
    <col min="2817" max="2817" width="5.85546875" style="460" customWidth="1"/>
    <col min="2818" max="2818" width="50.7109375" style="460" customWidth="1"/>
    <col min="2819" max="2819" width="8.5703125" style="460" customWidth="1"/>
    <col min="2820" max="2820" width="10" style="460" bestFit="1" customWidth="1"/>
    <col min="2821" max="2821" width="11" style="460" customWidth="1"/>
    <col min="2822" max="2822" width="14.85546875" style="460" bestFit="1" customWidth="1"/>
    <col min="2823" max="3072" width="9.140625" style="460"/>
    <col min="3073" max="3073" width="5.85546875" style="460" customWidth="1"/>
    <col min="3074" max="3074" width="50.7109375" style="460" customWidth="1"/>
    <col min="3075" max="3075" width="8.5703125" style="460" customWidth="1"/>
    <col min="3076" max="3076" width="10" style="460" bestFit="1" customWidth="1"/>
    <col min="3077" max="3077" width="11" style="460" customWidth="1"/>
    <col min="3078" max="3078" width="14.85546875" style="460" bestFit="1" customWidth="1"/>
    <col min="3079" max="3328" width="9.140625" style="460"/>
    <col min="3329" max="3329" width="5.85546875" style="460" customWidth="1"/>
    <col min="3330" max="3330" width="50.7109375" style="460" customWidth="1"/>
    <col min="3331" max="3331" width="8.5703125" style="460" customWidth="1"/>
    <col min="3332" max="3332" width="10" style="460" bestFit="1" customWidth="1"/>
    <col min="3333" max="3333" width="11" style="460" customWidth="1"/>
    <col min="3334" max="3334" width="14.85546875" style="460" bestFit="1" customWidth="1"/>
    <col min="3335" max="3584" width="9.140625" style="460"/>
    <col min="3585" max="3585" width="5.85546875" style="460" customWidth="1"/>
    <col min="3586" max="3586" width="50.7109375" style="460" customWidth="1"/>
    <col min="3587" max="3587" width="8.5703125" style="460" customWidth="1"/>
    <col min="3588" max="3588" width="10" style="460" bestFit="1" customWidth="1"/>
    <col min="3589" max="3589" width="11" style="460" customWidth="1"/>
    <col min="3590" max="3590" width="14.85546875" style="460" bestFit="1" customWidth="1"/>
    <col min="3591" max="3840" width="9.140625" style="460"/>
    <col min="3841" max="3841" width="5.85546875" style="460" customWidth="1"/>
    <col min="3842" max="3842" width="50.7109375" style="460" customWidth="1"/>
    <col min="3843" max="3843" width="8.5703125" style="460" customWidth="1"/>
    <col min="3844" max="3844" width="10" style="460" bestFit="1" customWidth="1"/>
    <col min="3845" max="3845" width="11" style="460" customWidth="1"/>
    <col min="3846" max="3846" width="14.85546875" style="460" bestFit="1" customWidth="1"/>
    <col min="3847" max="4096" width="9.140625" style="460"/>
    <col min="4097" max="4097" width="5.85546875" style="460" customWidth="1"/>
    <col min="4098" max="4098" width="50.7109375" style="460" customWidth="1"/>
    <col min="4099" max="4099" width="8.5703125" style="460" customWidth="1"/>
    <col min="4100" max="4100" width="10" style="460" bestFit="1" customWidth="1"/>
    <col min="4101" max="4101" width="11" style="460" customWidth="1"/>
    <col min="4102" max="4102" width="14.85546875" style="460" bestFit="1" customWidth="1"/>
    <col min="4103" max="4352" width="9.140625" style="460"/>
    <col min="4353" max="4353" width="5.85546875" style="460" customWidth="1"/>
    <col min="4354" max="4354" width="50.7109375" style="460" customWidth="1"/>
    <col min="4355" max="4355" width="8.5703125" style="460" customWidth="1"/>
    <col min="4356" max="4356" width="10" style="460" bestFit="1" customWidth="1"/>
    <col min="4357" max="4357" width="11" style="460" customWidth="1"/>
    <col min="4358" max="4358" width="14.85546875" style="460" bestFit="1" customWidth="1"/>
    <col min="4359" max="4608" width="9.140625" style="460"/>
    <col min="4609" max="4609" width="5.85546875" style="460" customWidth="1"/>
    <col min="4610" max="4610" width="50.7109375" style="460" customWidth="1"/>
    <col min="4611" max="4611" width="8.5703125" style="460" customWidth="1"/>
    <col min="4612" max="4612" width="10" style="460" bestFit="1" customWidth="1"/>
    <col min="4613" max="4613" width="11" style="460" customWidth="1"/>
    <col min="4614" max="4614" width="14.85546875" style="460" bestFit="1" customWidth="1"/>
    <col min="4615" max="4864" width="9.140625" style="460"/>
    <col min="4865" max="4865" width="5.85546875" style="460" customWidth="1"/>
    <col min="4866" max="4866" width="50.7109375" style="460" customWidth="1"/>
    <col min="4867" max="4867" width="8.5703125" style="460" customWidth="1"/>
    <col min="4868" max="4868" width="10" style="460" bestFit="1" customWidth="1"/>
    <col min="4869" max="4869" width="11" style="460" customWidth="1"/>
    <col min="4870" max="4870" width="14.85546875" style="460" bestFit="1" customWidth="1"/>
    <col min="4871" max="5120" width="9.140625" style="460"/>
    <col min="5121" max="5121" width="5.85546875" style="460" customWidth="1"/>
    <col min="5122" max="5122" width="50.7109375" style="460" customWidth="1"/>
    <col min="5123" max="5123" width="8.5703125" style="460" customWidth="1"/>
    <col min="5124" max="5124" width="10" style="460" bestFit="1" customWidth="1"/>
    <col min="5125" max="5125" width="11" style="460" customWidth="1"/>
    <col min="5126" max="5126" width="14.85546875" style="460" bestFit="1" customWidth="1"/>
    <col min="5127" max="5376" width="9.140625" style="460"/>
    <col min="5377" max="5377" width="5.85546875" style="460" customWidth="1"/>
    <col min="5378" max="5378" width="50.7109375" style="460" customWidth="1"/>
    <col min="5379" max="5379" width="8.5703125" style="460" customWidth="1"/>
    <col min="5380" max="5380" width="10" style="460" bestFit="1" customWidth="1"/>
    <col min="5381" max="5381" width="11" style="460" customWidth="1"/>
    <col min="5382" max="5382" width="14.85546875" style="460" bestFit="1" customWidth="1"/>
    <col min="5383" max="5632" width="9.140625" style="460"/>
    <col min="5633" max="5633" width="5.85546875" style="460" customWidth="1"/>
    <col min="5634" max="5634" width="50.7109375" style="460" customWidth="1"/>
    <col min="5635" max="5635" width="8.5703125" style="460" customWidth="1"/>
    <col min="5636" max="5636" width="10" style="460" bestFit="1" customWidth="1"/>
    <col min="5637" max="5637" width="11" style="460" customWidth="1"/>
    <col min="5638" max="5638" width="14.85546875" style="460" bestFit="1" customWidth="1"/>
    <col min="5639" max="5888" width="9.140625" style="460"/>
    <col min="5889" max="5889" width="5.85546875" style="460" customWidth="1"/>
    <col min="5890" max="5890" width="50.7109375" style="460" customWidth="1"/>
    <col min="5891" max="5891" width="8.5703125" style="460" customWidth="1"/>
    <col min="5892" max="5892" width="10" style="460" bestFit="1" customWidth="1"/>
    <col min="5893" max="5893" width="11" style="460" customWidth="1"/>
    <col min="5894" max="5894" width="14.85546875" style="460" bestFit="1" customWidth="1"/>
    <col min="5895" max="6144" width="9.140625" style="460"/>
    <col min="6145" max="6145" width="5.85546875" style="460" customWidth="1"/>
    <col min="6146" max="6146" width="50.7109375" style="460" customWidth="1"/>
    <col min="6147" max="6147" width="8.5703125" style="460" customWidth="1"/>
    <col min="6148" max="6148" width="10" style="460" bestFit="1" customWidth="1"/>
    <col min="6149" max="6149" width="11" style="460" customWidth="1"/>
    <col min="6150" max="6150" width="14.85546875" style="460" bestFit="1" customWidth="1"/>
    <col min="6151" max="6400" width="9.140625" style="460"/>
    <col min="6401" max="6401" width="5.85546875" style="460" customWidth="1"/>
    <col min="6402" max="6402" width="50.7109375" style="460" customWidth="1"/>
    <col min="6403" max="6403" width="8.5703125" style="460" customWidth="1"/>
    <col min="6404" max="6404" width="10" style="460" bestFit="1" customWidth="1"/>
    <col min="6405" max="6405" width="11" style="460" customWidth="1"/>
    <col min="6406" max="6406" width="14.85546875" style="460" bestFit="1" customWidth="1"/>
    <col min="6407" max="6656" width="9.140625" style="460"/>
    <col min="6657" max="6657" width="5.85546875" style="460" customWidth="1"/>
    <col min="6658" max="6658" width="50.7109375" style="460" customWidth="1"/>
    <col min="6659" max="6659" width="8.5703125" style="460" customWidth="1"/>
    <col min="6660" max="6660" width="10" style="460" bestFit="1" customWidth="1"/>
    <col min="6661" max="6661" width="11" style="460" customWidth="1"/>
    <col min="6662" max="6662" width="14.85546875" style="460" bestFit="1" customWidth="1"/>
    <col min="6663" max="6912" width="9.140625" style="460"/>
    <col min="6913" max="6913" width="5.85546875" style="460" customWidth="1"/>
    <col min="6914" max="6914" width="50.7109375" style="460" customWidth="1"/>
    <col min="6915" max="6915" width="8.5703125" style="460" customWidth="1"/>
    <col min="6916" max="6916" width="10" style="460" bestFit="1" customWidth="1"/>
    <col min="6917" max="6917" width="11" style="460" customWidth="1"/>
    <col min="6918" max="6918" width="14.85546875" style="460" bestFit="1" customWidth="1"/>
    <col min="6919" max="7168" width="9.140625" style="460"/>
    <col min="7169" max="7169" width="5.85546875" style="460" customWidth="1"/>
    <col min="7170" max="7170" width="50.7109375" style="460" customWidth="1"/>
    <col min="7171" max="7171" width="8.5703125" style="460" customWidth="1"/>
    <col min="7172" max="7172" width="10" style="460" bestFit="1" customWidth="1"/>
    <col min="7173" max="7173" width="11" style="460" customWidth="1"/>
    <col min="7174" max="7174" width="14.85546875" style="460" bestFit="1" customWidth="1"/>
    <col min="7175" max="7424" width="9.140625" style="460"/>
    <col min="7425" max="7425" width="5.85546875" style="460" customWidth="1"/>
    <col min="7426" max="7426" width="50.7109375" style="460" customWidth="1"/>
    <col min="7427" max="7427" width="8.5703125" style="460" customWidth="1"/>
    <col min="7428" max="7428" width="10" style="460" bestFit="1" customWidth="1"/>
    <col min="7429" max="7429" width="11" style="460" customWidth="1"/>
    <col min="7430" max="7430" width="14.85546875" style="460" bestFit="1" customWidth="1"/>
    <col min="7431" max="7680" width="9.140625" style="460"/>
    <col min="7681" max="7681" width="5.85546875" style="460" customWidth="1"/>
    <col min="7682" max="7682" width="50.7109375" style="460" customWidth="1"/>
    <col min="7683" max="7683" width="8.5703125" style="460" customWidth="1"/>
    <col min="7684" max="7684" width="10" style="460" bestFit="1" customWidth="1"/>
    <col min="7685" max="7685" width="11" style="460" customWidth="1"/>
    <col min="7686" max="7686" width="14.85546875" style="460" bestFit="1" customWidth="1"/>
    <col min="7687" max="7936" width="9.140625" style="460"/>
    <col min="7937" max="7937" width="5.85546875" style="460" customWidth="1"/>
    <col min="7938" max="7938" width="50.7109375" style="460" customWidth="1"/>
    <col min="7939" max="7939" width="8.5703125" style="460" customWidth="1"/>
    <col min="7940" max="7940" width="10" style="460" bestFit="1" customWidth="1"/>
    <col min="7941" max="7941" width="11" style="460" customWidth="1"/>
    <col min="7942" max="7942" width="14.85546875" style="460" bestFit="1" customWidth="1"/>
    <col min="7943" max="8192" width="9.140625" style="460"/>
    <col min="8193" max="8193" width="5.85546875" style="460" customWidth="1"/>
    <col min="8194" max="8194" width="50.7109375" style="460" customWidth="1"/>
    <col min="8195" max="8195" width="8.5703125" style="460" customWidth="1"/>
    <col min="8196" max="8196" width="10" style="460" bestFit="1" customWidth="1"/>
    <col min="8197" max="8197" width="11" style="460" customWidth="1"/>
    <col min="8198" max="8198" width="14.85546875" style="460" bestFit="1" customWidth="1"/>
    <col min="8199" max="8448" width="9.140625" style="460"/>
    <col min="8449" max="8449" width="5.85546875" style="460" customWidth="1"/>
    <col min="8450" max="8450" width="50.7109375" style="460" customWidth="1"/>
    <col min="8451" max="8451" width="8.5703125" style="460" customWidth="1"/>
    <col min="8452" max="8452" width="10" style="460" bestFit="1" customWidth="1"/>
    <col min="8453" max="8453" width="11" style="460" customWidth="1"/>
    <col min="8454" max="8454" width="14.85546875" style="460" bestFit="1" customWidth="1"/>
    <col min="8455" max="8704" width="9.140625" style="460"/>
    <col min="8705" max="8705" width="5.85546875" style="460" customWidth="1"/>
    <col min="8706" max="8706" width="50.7109375" style="460" customWidth="1"/>
    <col min="8707" max="8707" width="8.5703125" style="460" customWidth="1"/>
    <col min="8708" max="8708" width="10" style="460" bestFit="1" customWidth="1"/>
    <col min="8709" max="8709" width="11" style="460" customWidth="1"/>
    <col min="8710" max="8710" width="14.85546875" style="460" bestFit="1" customWidth="1"/>
    <col min="8711" max="8960" width="9.140625" style="460"/>
    <col min="8961" max="8961" width="5.85546875" style="460" customWidth="1"/>
    <col min="8962" max="8962" width="50.7109375" style="460" customWidth="1"/>
    <col min="8963" max="8963" width="8.5703125" style="460" customWidth="1"/>
    <col min="8964" max="8964" width="10" style="460" bestFit="1" customWidth="1"/>
    <col min="8965" max="8965" width="11" style="460" customWidth="1"/>
    <col min="8966" max="8966" width="14.85546875" style="460" bestFit="1" customWidth="1"/>
    <col min="8967" max="9216" width="9.140625" style="460"/>
    <col min="9217" max="9217" width="5.85546875" style="460" customWidth="1"/>
    <col min="9218" max="9218" width="50.7109375" style="460" customWidth="1"/>
    <col min="9219" max="9219" width="8.5703125" style="460" customWidth="1"/>
    <col min="9220" max="9220" width="10" style="460" bestFit="1" customWidth="1"/>
    <col min="9221" max="9221" width="11" style="460" customWidth="1"/>
    <col min="9222" max="9222" width="14.85546875" style="460" bestFit="1" customWidth="1"/>
    <col min="9223" max="9472" width="9.140625" style="460"/>
    <col min="9473" max="9473" width="5.85546875" style="460" customWidth="1"/>
    <col min="9474" max="9474" width="50.7109375" style="460" customWidth="1"/>
    <col min="9475" max="9475" width="8.5703125" style="460" customWidth="1"/>
    <col min="9476" max="9476" width="10" style="460" bestFit="1" customWidth="1"/>
    <col min="9477" max="9477" width="11" style="460" customWidth="1"/>
    <col min="9478" max="9478" width="14.85546875" style="460" bestFit="1" customWidth="1"/>
    <col min="9479" max="9728" width="9.140625" style="460"/>
    <col min="9729" max="9729" width="5.85546875" style="460" customWidth="1"/>
    <col min="9730" max="9730" width="50.7109375" style="460" customWidth="1"/>
    <col min="9731" max="9731" width="8.5703125" style="460" customWidth="1"/>
    <col min="9732" max="9732" width="10" style="460" bestFit="1" customWidth="1"/>
    <col min="9733" max="9733" width="11" style="460" customWidth="1"/>
    <col min="9734" max="9734" width="14.85546875" style="460" bestFit="1" customWidth="1"/>
    <col min="9735" max="9984" width="9.140625" style="460"/>
    <col min="9985" max="9985" width="5.85546875" style="460" customWidth="1"/>
    <col min="9986" max="9986" width="50.7109375" style="460" customWidth="1"/>
    <col min="9987" max="9987" width="8.5703125" style="460" customWidth="1"/>
    <col min="9988" max="9988" width="10" style="460" bestFit="1" customWidth="1"/>
    <col min="9989" max="9989" width="11" style="460" customWidth="1"/>
    <col min="9990" max="9990" width="14.85546875" style="460" bestFit="1" customWidth="1"/>
    <col min="9991" max="10240" width="9.140625" style="460"/>
    <col min="10241" max="10241" width="5.85546875" style="460" customWidth="1"/>
    <col min="10242" max="10242" width="50.7109375" style="460" customWidth="1"/>
    <col min="10243" max="10243" width="8.5703125" style="460" customWidth="1"/>
    <col min="10244" max="10244" width="10" style="460" bestFit="1" customWidth="1"/>
    <col min="10245" max="10245" width="11" style="460" customWidth="1"/>
    <col min="10246" max="10246" width="14.85546875" style="460" bestFit="1" customWidth="1"/>
    <col min="10247" max="10496" width="9.140625" style="460"/>
    <col min="10497" max="10497" width="5.85546875" style="460" customWidth="1"/>
    <col min="10498" max="10498" width="50.7109375" style="460" customWidth="1"/>
    <col min="10499" max="10499" width="8.5703125" style="460" customWidth="1"/>
    <col min="10500" max="10500" width="10" style="460" bestFit="1" customWidth="1"/>
    <col min="10501" max="10501" width="11" style="460" customWidth="1"/>
    <col min="10502" max="10502" width="14.85546875" style="460" bestFit="1" customWidth="1"/>
    <col min="10503" max="10752" width="9.140625" style="460"/>
    <col min="10753" max="10753" width="5.85546875" style="460" customWidth="1"/>
    <col min="10754" max="10754" width="50.7109375" style="460" customWidth="1"/>
    <col min="10755" max="10755" width="8.5703125" style="460" customWidth="1"/>
    <col min="10756" max="10756" width="10" style="460" bestFit="1" customWidth="1"/>
    <col min="10757" max="10757" width="11" style="460" customWidth="1"/>
    <col min="10758" max="10758" width="14.85546875" style="460" bestFit="1" customWidth="1"/>
    <col min="10759" max="11008" width="9.140625" style="460"/>
    <col min="11009" max="11009" width="5.85546875" style="460" customWidth="1"/>
    <col min="11010" max="11010" width="50.7109375" style="460" customWidth="1"/>
    <col min="11011" max="11011" width="8.5703125" style="460" customWidth="1"/>
    <col min="11012" max="11012" width="10" style="460" bestFit="1" customWidth="1"/>
    <col min="11013" max="11013" width="11" style="460" customWidth="1"/>
    <col min="11014" max="11014" width="14.85546875" style="460" bestFit="1" customWidth="1"/>
    <col min="11015" max="11264" width="9.140625" style="460"/>
    <col min="11265" max="11265" width="5.85546875" style="460" customWidth="1"/>
    <col min="11266" max="11266" width="50.7109375" style="460" customWidth="1"/>
    <col min="11267" max="11267" width="8.5703125" style="460" customWidth="1"/>
    <col min="11268" max="11268" width="10" style="460" bestFit="1" customWidth="1"/>
    <col min="11269" max="11269" width="11" style="460" customWidth="1"/>
    <col min="11270" max="11270" width="14.85546875" style="460" bestFit="1" customWidth="1"/>
    <col min="11271" max="11520" width="9.140625" style="460"/>
    <col min="11521" max="11521" width="5.85546875" style="460" customWidth="1"/>
    <col min="11522" max="11522" width="50.7109375" style="460" customWidth="1"/>
    <col min="11523" max="11523" width="8.5703125" style="460" customWidth="1"/>
    <col min="11524" max="11524" width="10" style="460" bestFit="1" customWidth="1"/>
    <col min="11525" max="11525" width="11" style="460" customWidth="1"/>
    <col min="11526" max="11526" width="14.85546875" style="460" bestFit="1" customWidth="1"/>
    <col min="11527" max="11776" width="9.140625" style="460"/>
    <col min="11777" max="11777" width="5.85546875" style="460" customWidth="1"/>
    <col min="11778" max="11778" width="50.7109375" style="460" customWidth="1"/>
    <col min="11779" max="11779" width="8.5703125" style="460" customWidth="1"/>
    <col min="11780" max="11780" width="10" style="460" bestFit="1" customWidth="1"/>
    <col min="11781" max="11781" width="11" style="460" customWidth="1"/>
    <col min="11782" max="11782" width="14.85546875" style="460" bestFit="1" customWidth="1"/>
    <col min="11783" max="12032" width="9.140625" style="460"/>
    <col min="12033" max="12033" width="5.85546875" style="460" customWidth="1"/>
    <col min="12034" max="12034" width="50.7109375" style="460" customWidth="1"/>
    <col min="12035" max="12035" width="8.5703125" style="460" customWidth="1"/>
    <col min="12036" max="12036" width="10" style="460" bestFit="1" customWidth="1"/>
    <col min="12037" max="12037" width="11" style="460" customWidth="1"/>
    <col min="12038" max="12038" width="14.85546875" style="460" bestFit="1" customWidth="1"/>
    <col min="12039" max="12288" width="9.140625" style="460"/>
    <col min="12289" max="12289" width="5.85546875" style="460" customWidth="1"/>
    <col min="12290" max="12290" width="50.7109375" style="460" customWidth="1"/>
    <col min="12291" max="12291" width="8.5703125" style="460" customWidth="1"/>
    <col min="12292" max="12292" width="10" style="460" bestFit="1" customWidth="1"/>
    <col min="12293" max="12293" width="11" style="460" customWidth="1"/>
    <col min="12294" max="12294" width="14.85546875" style="460" bestFit="1" customWidth="1"/>
    <col min="12295" max="12544" width="9.140625" style="460"/>
    <col min="12545" max="12545" width="5.85546875" style="460" customWidth="1"/>
    <col min="12546" max="12546" width="50.7109375" style="460" customWidth="1"/>
    <col min="12547" max="12547" width="8.5703125" style="460" customWidth="1"/>
    <col min="12548" max="12548" width="10" style="460" bestFit="1" customWidth="1"/>
    <col min="12549" max="12549" width="11" style="460" customWidth="1"/>
    <col min="12550" max="12550" width="14.85546875" style="460" bestFit="1" customWidth="1"/>
    <col min="12551" max="12800" width="9.140625" style="460"/>
    <col min="12801" max="12801" width="5.85546875" style="460" customWidth="1"/>
    <col min="12802" max="12802" width="50.7109375" style="460" customWidth="1"/>
    <col min="12803" max="12803" width="8.5703125" style="460" customWidth="1"/>
    <col min="12804" max="12804" width="10" style="460" bestFit="1" customWidth="1"/>
    <col min="12805" max="12805" width="11" style="460" customWidth="1"/>
    <col min="12806" max="12806" width="14.85546875" style="460" bestFit="1" customWidth="1"/>
    <col min="12807" max="13056" width="9.140625" style="460"/>
    <col min="13057" max="13057" width="5.85546875" style="460" customWidth="1"/>
    <col min="13058" max="13058" width="50.7109375" style="460" customWidth="1"/>
    <col min="13059" max="13059" width="8.5703125" style="460" customWidth="1"/>
    <col min="13060" max="13060" width="10" style="460" bestFit="1" customWidth="1"/>
    <col min="13061" max="13061" width="11" style="460" customWidth="1"/>
    <col min="13062" max="13062" width="14.85546875" style="460" bestFit="1" customWidth="1"/>
    <col min="13063" max="13312" width="9.140625" style="460"/>
    <col min="13313" max="13313" width="5.85546875" style="460" customWidth="1"/>
    <col min="13314" max="13314" width="50.7109375" style="460" customWidth="1"/>
    <col min="13315" max="13315" width="8.5703125" style="460" customWidth="1"/>
    <col min="13316" max="13316" width="10" style="460" bestFit="1" customWidth="1"/>
    <col min="13317" max="13317" width="11" style="460" customWidth="1"/>
    <col min="13318" max="13318" width="14.85546875" style="460" bestFit="1" customWidth="1"/>
    <col min="13319" max="13568" width="9.140625" style="460"/>
    <col min="13569" max="13569" width="5.85546875" style="460" customWidth="1"/>
    <col min="13570" max="13570" width="50.7109375" style="460" customWidth="1"/>
    <col min="13571" max="13571" width="8.5703125" style="460" customWidth="1"/>
    <col min="13572" max="13572" width="10" style="460" bestFit="1" customWidth="1"/>
    <col min="13573" max="13573" width="11" style="460" customWidth="1"/>
    <col min="13574" max="13574" width="14.85546875" style="460" bestFit="1" customWidth="1"/>
    <col min="13575" max="13824" width="9.140625" style="460"/>
    <col min="13825" max="13825" width="5.85546875" style="460" customWidth="1"/>
    <col min="13826" max="13826" width="50.7109375" style="460" customWidth="1"/>
    <col min="13827" max="13827" width="8.5703125" style="460" customWidth="1"/>
    <col min="13828" max="13828" width="10" style="460" bestFit="1" customWidth="1"/>
    <col min="13829" max="13829" width="11" style="460" customWidth="1"/>
    <col min="13830" max="13830" width="14.85546875" style="460" bestFit="1" customWidth="1"/>
    <col min="13831" max="14080" width="9.140625" style="460"/>
    <col min="14081" max="14081" width="5.85546875" style="460" customWidth="1"/>
    <col min="14082" max="14082" width="50.7109375" style="460" customWidth="1"/>
    <col min="14083" max="14083" width="8.5703125" style="460" customWidth="1"/>
    <col min="14084" max="14084" width="10" style="460" bestFit="1" customWidth="1"/>
    <col min="14085" max="14085" width="11" style="460" customWidth="1"/>
    <col min="14086" max="14086" width="14.85546875" style="460" bestFit="1" customWidth="1"/>
    <col min="14087" max="14336" width="9.140625" style="460"/>
    <col min="14337" max="14337" width="5.85546875" style="460" customWidth="1"/>
    <col min="14338" max="14338" width="50.7109375" style="460" customWidth="1"/>
    <col min="14339" max="14339" width="8.5703125" style="460" customWidth="1"/>
    <col min="14340" max="14340" width="10" style="460" bestFit="1" customWidth="1"/>
    <col min="14341" max="14341" width="11" style="460" customWidth="1"/>
    <col min="14342" max="14342" width="14.85546875" style="460" bestFit="1" customWidth="1"/>
    <col min="14343" max="14592" width="9.140625" style="460"/>
    <col min="14593" max="14593" width="5.85546875" style="460" customWidth="1"/>
    <col min="14594" max="14594" width="50.7109375" style="460" customWidth="1"/>
    <col min="14595" max="14595" width="8.5703125" style="460" customWidth="1"/>
    <col min="14596" max="14596" width="10" style="460" bestFit="1" customWidth="1"/>
    <col min="14597" max="14597" width="11" style="460" customWidth="1"/>
    <col min="14598" max="14598" width="14.85546875" style="460" bestFit="1" customWidth="1"/>
    <col min="14599" max="14848" width="9.140625" style="460"/>
    <col min="14849" max="14849" width="5.85546875" style="460" customWidth="1"/>
    <col min="14850" max="14850" width="50.7109375" style="460" customWidth="1"/>
    <col min="14851" max="14851" width="8.5703125" style="460" customWidth="1"/>
    <col min="14852" max="14852" width="10" style="460" bestFit="1" customWidth="1"/>
    <col min="14853" max="14853" width="11" style="460" customWidth="1"/>
    <col min="14854" max="14854" width="14.85546875" style="460" bestFit="1" customWidth="1"/>
    <col min="14855" max="15104" width="9.140625" style="460"/>
    <col min="15105" max="15105" width="5.85546875" style="460" customWidth="1"/>
    <col min="15106" max="15106" width="50.7109375" style="460" customWidth="1"/>
    <col min="15107" max="15107" width="8.5703125" style="460" customWidth="1"/>
    <col min="15108" max="15108" width="10" style="460" bestFit="1" customWidth="1"/>
    <col min="15109" max="15109" width="11" style="460" customWidth="1"/>
    <col min="15110" max="15110" width="14.85546875" style="460" bestFit="1" customWidth="1"/>
    <col min="15111" max="15360" width="9.140625" style="460"/>
    <col min="15361" max="15361" width="5.85546875" style="460" customWidth="1"/>
    <col min="15362" max="15362" width="50.7109375" style="460" customWidth="1"/>
    <col min="15363" max="15363" width="8.5703125" style="460" customWidth="1"/>
    <col min="15364" max="15364" width="10" style="460" bestFit="1" customWidth="1"/>
    <col min="15365" max="15365" width="11" style="460" customWidth="1"/>
    <col min="15366" max="15366" width="14.85546875" style="460" bestFit="1" customWidth="1"/>
    <col min="15367" max="15616" width="9.140625" style="460"/>
    <col min="15617" max="15617" width="5.85546875" style="460" customWidth="1"/>
    <col min="15618" max="15618" width="50.7109375" style="460" customWidth="1"/>
    <col min="15619" max="15619" width="8.5703125" style="460" customWidth="1"/>
    <col min="15620" max="15620" width="10" style="460" bestFit="1" customWidth="1"/>
    <col min="15621" max="15621" width="11" style="460" customWidth="1"/>
    <col min="15622" max="15622" width="14.85546875" style="460" bestFit="1" customWidth="1"/>
    <col min="15623" max="15872" width="9.140625" style="460"/>
    <col min="15873" max="15873" width="5.85546875" style="460" customWidth="1"/>
    <col min="15874" max="15874" width="50.7109375" style="460" customWidth="1"/>
    <col min="15875" max="15875" width="8.5703125" style="460" customWidth="1"/>
    <col min="15876" max="15876" width="10" style="460" bestFit="1" customWidth="1"/>
    <col min="15877" max="15877" width="11" style="460" customWidth="1"/>
    <col min="15878" max="15878" width="14.85546875" style="460" bestFit="1" customWidth="1"/>
    <col min="15879" max="16128" width="9.140625" style="460"/>
    <col min="16129" max="16129" width="5.85546875" style="460" customWidth="1"/>
    <col min="16130" max="16130" width="50.7109375" style="460" customWidth="1"/>
    <col min="16131" max="16131" width="8.5703125" style="460" customWidth="1"/>
    <col min="16132" max="16132" width="10" style="460" bestFit="1" customWidth="1"/>
    <col min="16133" max="16133" width="11" style="460" customWidth="1"/>
    <col min="16134" max="16134" width="14.85546875" style="460" bestFit="1" customWidth="1"/>
    <col min="16135" max="16384" width="9.140625" style="460"/>
  </cols>
  <sheetData>
    <row r="1" spans="1:16" s="454" customFormat="1" ht="32.25" customHeight="1">
      <c r="A1" s="453"/>
      <c r="B1" s="571" t="s">
        <v>420</v>
      </c>
      <c r="C1" s="571"/>
      <c r="D1" s="571"/>
      <c r="E1" s="571"/>
      <c r="F1" s="571"/>
    </row>
    <row r="2" spans="1:16" ht="15.75" customHeight="1">
      <c r="A2" s="455"/>
      <c r="B2" s="456"/>
      <c r="C2" s="455"/>
      <c r="D2" s="457"/>
      <c r="E2" s="458"/>
      <c r="F2" s="459"/>
    </row>
    <row r="3" spans="1:16" s="454" customFormat="1" ht="15.75" customHeight="1">
      <c r="A3" s="461"/>
      <c r="B3" s="462" t="s">
        <v>421</v>
      </c>
      <c r="C3" s="461"/>
      <c r="D3" s="463"/>
      <c r="E3" s="464"/>
      <c r="F3" s="465"/>
    </row>
    <row r="4" spans="1:16" s="468" customFormat="1" ht="125.25" customHeight="1">
      <c r="A4" s="466"/>
      <c r="B4" s="572" t="s">
        <v>422</v>
      </c>
      <c r="C4" s="572"/>
      <c r="D4" s="572"/>
      <c r="E4" s="572"/>
      <c r="F4" s="572"/>
      <c r="G4" s="467"/>
      <c r="H4" s="467"/>
      <c r="I4" s="467"/>
      <c r="J4" s="467"/>
      <c r="K4" s="467"/>
      <c r="L4" s="467"/>
      <c r="M4" s="467"/>
      <c r="N4" s="467"/>
      <c r="O4" s="467"/>
      <c r="P4" s="467"/>
    </row>
    <row r="5" spans="1:16" ht="15.75" customHeight="1">
      <c r="A5" s="455"/>
      <c r="B5" s="456"/>
      <c r="C5" s="455"/>
      <c r="D5" s="457"/>
      <c r="E5" s="458"/>
      <c r="F5" s="459"/>
    </row>
    <row r="6" spans="1:16">
      <c r="A6" s="469" t="s">
        <v>423</v>
      </c>
      <c r="B6" s="470" t="s">
        <v>424</v>
      </c>
      <c r="C6" s="471"/>
      <c r="D6" s="472"/>
      <c r="E6" s="473"/>
      <c r="F6" s="474"/>
    </row>
    <row r="7" spans="1:16">
      <c r="A7" s="475"/>
      <c r="B7" s="476"/>
      <c r="C7" s="477"/>
      <c r="D7" s="472"/>
      <c r="E7" s="473"/>
      <c r="F7" s="474"/>
    </row>
    <row r="8" spans="1:16" ht="28.5">
      <c r="A8" s="478" t="s">
        <v>425</v>
      </c>
      <c r="B8" s="479" t="s">
        <v>426</v>
      </c>
      <c r="C8" s="480" t="s">
        <v>427</v>
      </c>
      <c r="D8" s="480" t="s">
        <v>428</v>
      </c>
      <c r="E8" s="481" t="s">
        <v>429</v>
      </c>
      <c r="F8" s="482" t="s">
        <v>430</v>
      </c>
    </row>
    <row r="9" spans="1:16">
      <c r="A9" s="483"/>
      <c r="B9" s="483"/>
      <c r="C9" s="484"/>
      <c r="D9" s="485"/>
      <c r="E9" s="474"/>
      <c r="F9" s="486"/>
    </row>
    <row r="10" spans="1:16" s="490" customFormat="1" ht="128.25">
      <c r="A10" s="487" t="s">
        <v>245</v>
      </c>
      <c r="B10" s="488" t="s">
        <v>431</v>
      </c>
      <c r="C10" s="489"/>
      <c r="D10" s="485"/>
      <c r="E10" s="474"/>
      <c r="F10" s="486"/>
    </row>
    <row r="11" spans="1:16">
      <c r="A11" s="483"/>
      <c r="B11" s="488"/>
      <c r="C11" s="489" t="s">
        <v>432</v>
      </c>
      <c r="D11" s="485">
        <f>38+48</f>
        <v>86</v>
      </c>
      <c r="E11" s="474"/>
      <c r="F11" s="491">
        <f>D11*E11</f>
        <v>0</v>
      </c>
    </row>
    <row r="12" spans="1:16">
      <c r="A12" s="483"/>
      <c r="B12" s="488"/>
      <c r="C12" s="489"/>
      <c r="D12" s="485"/>
      <c r="E12" s="474"/>
      <c r="F12" s="491">
        <f t="shared" ref="F12:F63" si="0">D12*E12</f>
        <v>0</v>
      </c>
    </row>
    <row r="13" spans="1:16" ht="85.5">
      <c r="A13" s="487" t="s">
        <v>249</v>
      </c>
      <c r="B13" s="492" t="s">
        <v>433</v>
      </c>
      <c r="C13" s="489"/>
      <c r="D13" s="493"/>
      <c r="E13" s="486"/>
      <c r="F13" s="491">
        <f t="shared" si="0"/>
        <v>0</v>
      </c>
    </row>
    <row r="14" spans="1:16">
      <c r="A14" s="494"/>
      <c r="B14" s="495"/>
      <c r="C14" s="489" t="s">
        <v>432</v>
      </c>
      <c r="D14" s="485">
        <v>1</v>
      </c>
      <c r="E14" s="474"/>
      <c r="F14" s="491">
        <f t="shared" si="0"/>
        <v>0</v>
      </c>
    </row>
    <row r="15" spans="1:16">
      <c r="A15" s="494"/>
      <c r="B15" s="495"/>
      <c r="C15" s="496"/>
      <c r="D15" s="497"/>
      <c r="E15" s="491"/>
      <c r="F15" s="491">
        <f t="shared" si="0"/>
        <v>0</v>
      </c>
    </row>
    <row r="16" spans="1:16" ht="85.5">
      <c r="A16" s="498" t="s">
        <v>434</v>
      </c>
      <c r="B16" s="492" t="s">
        <v>435</v>
      </c>
      <c r="C16" s="496"/>
      <c r="D16" s="497"/>
      <c r="E16" s="491"/>
      <c r="F16" s="491">
        <f t="shared" si="0"/>
        <v>0</v>
      </c>
    </row>
    <row r="17" spans="1:6">
      <c r="A17" s="494"/>
      <c r="B17" s="499"/>
      <c r="C17" s="496"/>
      <c r="D17" s="497"/>
      <c r="E17" s="491"/>
      <c r="F17" s="491">
        <f t="shared" si="0"/>
        <v>0</v>
      </c>
    </row>
    <row r="18" spans="1:6">
      <c r="A18" s="500"/>
      <c r="B18" s="501" t="s">
        <v>436</v>
      </c>
      <c r="C18" s="502" t="s">
        <v>268</v>
      </c>
      <c r="D18" s="503">
        <v>130</v>
      </c>
      <c r="E18" s="504"/>
      <c r="F18" s="491">
        <f t="shared" si="0"/>
        <v>0</v>
      </c>
    </row>
    <row r="19" spans="1:6">
      <c r="A19" s="500"/>
      <c r="B19" s="501" t="s">
        <v>437</v>
      </c>
      <c r="C19" s="502" t="s">
        <v>268</v>
      </c>
      <c r="D19" s="503">
        <v>264</v>
      </c>
      <c r="E19" s="504"/>
      <c r="F19" s="491">
        <f t="shared" si="0"/>
        <v>0</v>
      </c>
    </row>
    <row r="20" spans="1:6">
      <c r="A20" s="500"/>
      <c r="B20" s="501" t="s">
        <v>438</v>
      </c>
      <c r="C20" s="502" t="s">
        <v>268</v>
      </c>
      <c r="D20" s="503">
        <v>64</v>
      </c>
      <c r="E20" s="504"/>
      <c r="F20" s="491">
        <f t="shared" si="0"/>
        <v>0</v>
      </c>
    </row>
    <row r="21" spans="1:6">
      <c r="A21" s="500"/>
      <c r="B21" s="501" t="s">
        <v>439</v>
      </c>
      <c r="C21" s="502" t="s">
        <v>268</v>
      </c>
      <c r="D21" s="503">
        <v>60</v>
      </c>
      <c r="E21" s="504"/>
      <c r="F21" s="491">
        <f t="shared" si="0"/>
        <v>0</v>
      </c>
    </row>
    <row r="22" spans="1:6">
      <c r="A22" s="500"/>
      <c r="B22" s="501" t="s">
        <v>440</v>
      </c>
      <c r="C22" s="502" t="s">
        <v>268</v>
      </c>
      <c r="D22" s="503">
        <v>66</v>
      </c>
      <c r="E22" s="504"/>
      <c r="F22" s="491">
        <f t="shared" si="0"/>
        <v>0</v>
      </c>
    </row>
    <row r="23" spans="1:6">
      <c r="A23" s="500"/>
      <c r="B23" s="501" t="s">
        <v>441</v>
      </c>
      <c r="C23" s="502" t="s">
        <v>268</v>
      </c>
      <c r="D23" s="503">
        <v>210</v>
      </c>
      <c r="E23" s="504"/>
      <c r="F23" s="491">
        <f t="shared" si="0"/>
        <v>0</v>
      </c>
    </row>
    <row r="24" spans="1:6">
      <c r="A24" s="500"/>
      <c r="B24" s="501" t="s">
        <v>442</v>
      </c>
      <c r="C24" s="502" t="s">
        <v>268</v>
      </c>
      <c r="D24" s="503">
        <v>180</v>
      </c>
      <c r="E24" s="504"/>
      <c r="F24" s="491">
        <f t="shared" si="0"/>
        <v>0</v>
      </c>
    </row>
    <row r="25" spans="1:6">
      <c r="A25" s="494"/>
      <c r="B25" s="499"/>
      <c r="C25" s="496"/>
      <c r="D25" s="503"/>
      <c r="E25" s="491"/>
      <c r="F25" s="491">
        <f t="shared" si="0"/>
        <v>0</v>
      </c>
    </row>
    <row r="26" spans="1:6" ht="42.75">
      <c r="A26" s="494"/>
      <c r="B26" s="505" t="s">
        <v>443</v>
      </c>
      <c r="C26" s="496"/>
      <c r="D26" s="497"/>
      <c r="E26" s="491"/>
      <c r="F26" s="491">
        <f t="shared" si="0"/>
        <v>0</v>
      </c>
    </row>
    <row r="27" spans="1:6">
      <c r="A27" s="494"/>
      <c r="B27" s="495"/>
      <c r="C27" s="496"/>
      <c r="D27" s="497"/>
      <c r="E27" s="491"/>
      <c r="F27" s="491">
        <f t="shared" si="0"/>
        <v>0</v>
      </c>
    </row>
    <row r="28" spans="1:6">
      <c r="A28" s="506" t="s">
        <v>444</v>
      </c>
      <c r="B28" s="507" t="s">
        <v>445</v>
      </c>
      <c r="C28" s="496"/>
      <c r="D28" s="503"/>
      <c r="E28" s="491"/>
      <c r="F28" s="491"/>
    </row>
    <row r="29" spans="1:6">
      <c r="A29" s="487"/>
      <c r="B29" s="507"/>
      <c r="C29" s="496"/>
      <c r="D29" s="503"/>
      <c r="E29" s="491"/>
      <c r="F29" s="491"/>
    </row>
    <row r="30" spans="1:6">
      <c r="A30" s="500"/>
      <c r="B30" s="501" t="s">
        <v>446</v>
      </c>
      <c r="C30" s="502" t="s">
        <v>0</v>
      </c>
      <c r="D30" s="503">
        <v>4</v>
      </c>
      <c r="E30" s="504"/>
      <c r="F30" s="491">
        <f t="shared" ref="F30" si="1">D30*E30</f>
        <v>0</v>
      </c>
    </row>
    <row r="31" spans="1:6">
      <c r="A31" s="500"/>
      <c r="B31" s="501"/>
      <c r="C31" s="502"/>
      <c r="D31" s="503"/>
      <c r="E31" s="504"/>
      <c r="F31" s="491"/>
    </row>
    <row r="32" spans="1:6">
      <c r="A32" s="487"/>
      <c r="B32" s="507" t="s">
        <v>447</v>
      </c>
      <c r="C32" s="496" t="s">
        <v>0</v>
      </c>
      <c r="D32" s="503">
        <v>2</v>
      </c>
      <c r="E32" s="491"/>
      <c r="F32" s="491">
        <f>D32*E32</f>
        <v>0</v>
      </c>
    </row>
    <row r="33" spans="1:6">
      <c r="A33" s="487"/>
      <c r="B33" s="507"/>
      <c r="C33" s="496"/>
      <c r="D33" s="503"/>
      <c r="E33" s="491"/>
      <c r="F33" s="491"/>
    </row>
    <row r="34" spans="1:6">
      <c r="A34" s="487"/>
      <c r="B34" s="507" t="s">
        <v>448</v>
      </c>
      <c r="C34" s="496" t="s">
        <v>0</v>
      </c>
      <c r="D34" s="503">
        <v>10</v>
      </c>
      <c r="E34" s="491"/>
      <c r="F34" s="491">
        <f t="shared" ref="F34:F36" si="2">D34*E34</f>
        <v>0</v>
      </c>
    </row>
    <row r="35" spans="1:6">
      <c r="A35" s="487"/>
      <c r="B35" s="507"/>
      <c r="C35" s="496"/>
      <c r="D35" s="503"/>
      <c r="E35" s="491"/>
      <c r="F35" s="491"/>
    </row>
    <row r="36" spans="1:6">
      <c r="A36" s="487"/>
      <c r="B36" s="507"/>
      <c r="C36" s="496"/>
      <c r="D36" s="503"/>
      <c r="E36" s="491"/>
      <c r="F36" s="491">
        <f t="shared" si="2"/>
        <v>0</v>
      </c>
    </row>
    <row r="37" spans="1:6" ht="42.75">
      <c r="A37" s="487" t="s">
        <v>449</v>
      </c>
      <c r="B37" s="501" t="s">
        <v>450</v>
      </c>
      <c r="C37" s="508"/>
      <c r="D37" s="509"/>
      <c r="E37" s="508"/>
      <c r="F37" s="508"/>
    </row>
    <row r="38" spans="1:6">
      <c r="A38" s="487"/>
      <c r="B38" s="510" t="s">
        <v>451</v>
      </c>
      <c r="C38" s="496" t="s">
        <v>1</v>
      </c>
      <c r="D38" s="497">
        <v>86</v>
      </c>
      <c r="E38" s="511"/>
      <c r="F38" s="491">
        <f>D38*E38</f>
        <v>0</v>
      </c>
    </row>
    <row r="39" spans="1:6">
      <c r="A39" s="487"/>
      <c r="B39" s="512"/>
      <c r="C39" s="513"/>
      <c r="D39" s="497"/>
      <c r="E39" s="511"/>
      <c r="F39" s="491"/>
    </row>
    <row r="40" spans="1:6" ht="28.5">
      <c r="A40" s="487" t="s">
        <v>452</v>
      </c>
      <c r="B40" s="564" t="s">
        <v>498</v>
      </c>
      <c r="C40" s="508"/>
      <c r="D40" s="509"/>
      <c r="E40" s="508"/>
      <c r="F40" s="508"/>
    </row>
    <row r="41" spans="1:6">
      <c r="A41" s="487"/>
      <c r="B41" s="510" t="s">
        <v>451</v>
      </c>
      <c r="C41" s="496" t="s">
        <v>1</v>
      </c>
      <c r="D41" s="497">
        <v>86</v>
      </c>
      <c r="E41" s="511"/>
      <c r="F41" s="491">
        <f>D41*E41</f>
        <v>0</v>
      </c>
    </row>
    <row r="42" spans="1:6">
      <c r="A42" s="487"/>
      <c r="B42" s="512"/>
      <c r="C42" s="513"/>
      <c r="D42" s="497"/>
      <c r="E42" s="511"/>
      <c r="F42" s="491"/>
    </row>
    <row r="43" spans="1:6" ht="28.5">
      <c r="A43" s="487" t="s">
        <v>453</v>
      </c>
      <c r="B43" s="501" t="s">
        <v>454</v>
      </c>
      <c r="C43" s="508"/>
      <c r="D43" s="509"/>
      <c r="E43" s="508"/>
      <c r="F43" s="508"/>
    </row>
    <row r="44" spans="1:6">
      <c r="A44" s="487"/>
      <c r="B44" s="510" t="s">
        <v>451</v>
      </c>
      <c r="C44" s="496" t="s">
        <v>1</v>
      </c>
      <c r="D44" s="497">
        <v>10</v>
      </c>
      <c r="E44" s="511"/>
      <c r="F44" s="491">
        <f>D44*E44</f>
        <v>0</v>
      </c>
    </row>
    <row r="45" spans="1:6">
      <c r="A45" s="487"/>
      <c r="B45" s="512"/>
      <c r="C45" s="513"/>
      <c r="D45" s="497"/>
      <c r="E45" s="511"/>
      <c r="F45" s="491"/>
    </row>
    <row r="46" spans="1:6" ht="28.5">
      <c r="A46" s="487" t="s">
        <v>455</v>
      </c>
      <c r="B46" s="501" t="s">
        <v>456</v>
      </c>
      <c r="C46" s="508"/>
      <c r="D46" s="509"/>
      <c r="E46" s="508"/>
      <c r="F46" s="508"/>
    </row>
    <row r="47" spans="1:6">
      <c r="A47" s="487"/>
      <c r="B47" s="510" t="s">
        <v>451</v>
      </c>
      <c r="C47" s="496" t="s">
        <v>1</v>
      </c>
      <c r="D47" s="497">
        <v>86</v>
      </c>
      <c r="E47" s="511"/>
      <c r="F47" s="491">
        <f>D47*E47</f>
        <v>0</v>
      </c>
    </row>
    <row r="48" spans="1:6">
      <c r="A48" s="487"/>
      <c r="B48" s="512"/>
      <c r="C48" s="513"/>
      <c r="D48" s="497"/>
      <c r="E48" s="511"/>
      <c r="F48" s="491"/>
    </row>
    <row r="49" spans="1:6" ht="57">
      <c r="A49" s="487" t="s">
        <v>457</v>
      </c>
      <c r="B49" s="501" t="s">
        <v>458</v>
      </c>
      <c r="C49" s="508"/>
      <c r="D49" s="509"/>
      <c r="E49" s="508"/>
      <c r="F49" s="508"/>
    </row>
    <row r="50" spans="1:6">
      <c r="A50" s="487"/>
      <c r="B50" s="510" t="s">
        <v>451</v>
      </c>
      <c r="C50" s="496" t="s">
        <v>1</v>
      </c>
      <c r="D50" s="497">
        <v>30</v>
      </c>
      <c r="E50" s="511"/>
      <c r="F50" s="491">
        <f>D50*E50</f>
        <v>0</v>
      </c>
    </row>
    <row r="51" spans="1:6">
      <c r="A51" s="487"/>
      <c r="B51" s="512"/>
      <c r="C51" s="513"/>
      <c r="D51" s="497"/>
      <c r="E51" s="511"/>
      <c r="F51" s="491"/>
    </row>
    <row r="52" spans="1:6" ht="28.5">
      <c r="A52" s="487" t="s">
        <v>459</v>
      </c>
      <c r="B52" s="501" t="s">
        <v>460</v>
      </c>
      <c r="C52" s="508"/>
      <c r="D52" s="509"/>
      <c r="E52" s="508"/>
      <c r="F52" s="508"/>
    </row>
    <row r="53" spans="1:6">
      <c r="A53" s="487"/>
      <c r="B53" s="512"/>
      <c r="C53" s="496" t="s">
        <v>1</v>
      </c>
      <c r="D53" s="497">
        <v>1</v>
      </c>
      <c r="E53" s="511"/>
      <c r="F53" s="491">
        <f>D53*E53</f>
        <v>0</v>
      </c>
    </row>
    <row r="54" spans="1:6">
      <c r="A54" s="487"/>
      <c r="B54" s="512"/>
      <c r="C54" s="513"/>
      <c r="D54" s="497"/>
      <c r="E54" s="511"/>
      <c r="F54" s="491"/>
    </row>
    <row r="55" spans="1:6" ht="42.75">
      <c r="A55" s="487" t="s">
        <v>461</v>
      </c>
      <c r="B55" s="488" t="s">
        <v>462</v>
      </c>
      <c r="C55" s="484"/>
      <c r="D55" s="485"/>
      <c r="E55" s="474"/>
      <c r="F55" s="491">
        <f t="shared" si="0"/>
        <v>0</v>
      </c>
    </row>
    <row r="56" spans="1:6">
      <c r="A56" s="487"/>
      <c r="B56" s="512"/>
      <c r="C56" s="496" t="s">
        <v>308</v>
      </c>
      <c r="D56" s="497">
        <v>1</v>
      </c>
      <c r="E56" s="511"/>
      <c r="F56" s="491">
        <f>D56*E56</f>
        <v>0</v>
      </c>
    </row>
    <row r="57" spans="1:6">
      <c r="A57" s="487"/>
      <c r="B57" s="488"/>
      <c r="C57" s="484"/>
      <c r="D57" s="485"/>
      <c r="E57" s="474"/>
      <c r="F57" s="491">
        <f t="shared" si="0"/>
        <v>0</v>
      </c>
    </row>
    <row r="58" spans="1:6" ht="42.75">
      <c r="A58" s="487" t="s">
        <v>463</v>
      </c>
      <c r="B58" s="514" t="s">
        <v>464</v>
      </c>
      <c r="C58" s="484"/>
      <c r="D58" s="485"/>
      <c r="E58" s="474"/>
      <c r="F58" s="491">
        <f t="shared" si="0"/>
        <v>0</v>
      </c>
    </row>
    <row r="59" spans="1:6">
      <c r="A59" s="487"/>
      <c r="B59" s="501"/>
      <c r="C59" s="515" t="s">
        <v>432</v>
      </c>
      <c r="D59" s="516">
        <v>1</v>
      </c>
      <c r="E59" s="517"/>
      <c r="F59" s="518">
        <f>D59*E59</f>
        <v>0</v>
      </c>
    </row>
    <row r="60" spans="1:6">
      <c r="A60" s="519"/>
      <c r="B60" s="507"/>
      <c r="E60" s="460"/>
      <c r="F60" s="491">
        <f t="shared" si="0"/>
        <v>0</v>
      </c>
    </row>
    <row r="61" spans="1:6" s="525" customFormat="1" ht="57">
      <c r="A61" s="521" t="s">
        <v>465</v>
      </c>
      <c r="B61" s="522" t="s">
        <v>466</v>
      </c>
      <c r="C61" s="523"/>
      <c r="D61" s="524"/>
    </row>
    <row r="62" spans="1:6" s="525" customFormat="1">
      <c r="A62" s="526"/>
      <c r="B62" s="522"/>
      <c r="C62" s="515" t="s">
        <v>432</v>
      </c>
      <c r="D62" s="516">
        <v>1</v>
      </c>
      <c r="E62" s="517"/>
      <c r="F62" s="518">
        <f>D62*E62</f>
        <v>0</v>
      </c>
    </row>
    <row r="63" spans="1:6">
      <c r="A63" s="487"/>
      <c r="B63" s="507"/>
      <c r="C63" s="527"/>
      <c r="D63" s="497"/>
      <c r="E63" s="511"/>
      <c r="F63" s="491">
        <f t="shared" si="0"/>
        <v>0</v>
      </c>
    </row>
    <row r="64" spans="1:6" ht="90" customHeight="1">
      <c r="A64" s="519" t="s">
        <v>467</v>
      </c>
      <c r="B64" s="507" t="s">
        <v>468</v>
      </c>
      <c r="C64" s="527"/>
      <c r="D64" s="497"/>
      <c r="E64" s="511"/>
      <c r="F64" s="491"/>
    </row>
    <row r="65" spans="1:6">
      <c r="A65" s="487"/>
      <c r="B65" s="507"/>
      <c r="C65" s="527" t="s">
        <v>432</v>
      </c>
      <c r="D65" s="497">
        <v>1</v>
      </c>
      <c r="E65" s="511"/>
      <c r="F65" s="491">
        <f>D65*E65</f>
        <v>0</v>
      </c>
    </row>
    <row r="66" spans="1:6">
      <c r="A66" s="487"/>
      <c r="B66" s="507"/>
      <c r="C66" s="527"/>
      <c r="D66" s="497"/>
      <c r="E66" s="511"/>
      <c r="F66" s="491"/>
    </row>
    <row r="67" spans="1:6" ht="42.75">
      <c r="A67" s="519" t="s">
        <v>469</v>
      </c>
      <c r="B67" s="507" t="s">
        <v>470</v>
      </c>
      <c r="C67" s="527"/>
      <c r="D67" s="497"/>
      <c r="E67" s="511"/>
      <c r="F67" s="491"/>
    </row>
    <row r="68" spans="1:6">
      <c r="A68" s="519"/>
      <c r="B68" s="507"/>
      <c r="C68" s="527" t="s">
        <v>432</v>
      </c>
      <c r="D68" s="497">
        <v>1</v>
      </c>
      <c r="E68" s="511"/>
      <c r="F68" s="491">
        <f>D68*E68</f>
        <v>0</v>
      </c>
    </row>
    <row r="69" spans="1:6">
      <c r="A69" s="519"/>
      <c r="B69" s="507"/>
      <c r="C69" s="527"/>
      <c r="D69" s="497"/>
      <c r="E69" s="511"/>
      <c r="F69" s="491"/>
    </row>
    <row r="70" spans="1:6" ht="28.5">
      <c r="A70" s="519" t="s">
        <v>471</v>
      </c>
      <c r="B70" s="507" t="s">
        <v>472</v>
      </c>
      <c r="E70" s="460"/>
    </row>
    <row r="71" spans="1:6">
      <c r="A71" s="519"/>
      <c r="B71" s="507"/>
      <c r="C71" s="527" t="s">
        <v>1</v>
      </c>
      <c r="D71" s="497">
        <v>1</v>
      </c>
      <c r="E71" s="511"/>
      <c r="F71" s="491">
        <f>D71*E71</f>
        <v>0</v>
      </c>
    </row>
    <row r="72" spans="1:6">
      <c r="A72" s="506"/>
      <c r="B72" s="488"/>
      <c r="E72" s="528"/>
      <c r="F72" s="528"/>
    </row>
    <row r="73" spans="1:6" ht="85.5">
      <c r="A73" s="529" t="s">
        <v>473</v>
      </c>
      <c r="B73" s="488" t="s">
        <v>474</v>
      </c>
      <c r="F73" s="530"/>
    </row>
    <row r="74" spans="1:6">
      <c r="A74" s="506"/>
      <c r="B74" s="488"/>
      <c r="C74" s="531" t="s">
        <v>1</v>
      </c>
      <c r="D74" s="509">
        <v>1</v>
      </c>
      <c r="E74" s="532"/>
      <c r="F74" s="532">
        <f>D74*E74</f>
        <v>0</v>
      </c>
    </row>
    <row r="75" spans="1:6">
      <c r="A75" s="506"/>
      <c r="B75" s="488"/>
      <c r="C75" s="531"/>
      <c r="D75" s="509"/>
      <c r="E75" s="532"/>
      <c r="F75" s="532"/>
    </row>
    <row r="76" spans="1:6" ht="114">
      <c r="A76" s="506" t="s">
        <v>475</v>
      </c>
      <c r="B76" s="488" t="s">
        <v>476</v>
      </c>
      <c r="C76" s="531"/>
      <c r="D76" s="509"/>
      <c r="E76" s="532"/>
      <c r="F76" s="532"/>
    </row>
    <row r="77" spans="1:6">
      <c r="A77" s="506"/>
      <c r="B77" s="488"/>
      <c r="C77" s="531" t="s">
        <v>1</v>
      </c>
      <c r="D77" s="509">
        <v>1</v>
      </c>
      <c r="E77" s="532"/>
      <c r="F77" s="532">
        <f>D77*E77</f>
        <v>0</v>
      </c>
    </row>
    <row r="78" spans="1:6">
      <c r="A78" s="533"/>
      <c r="B78" s="534"/>
      <c r="C78" s="531"/>
      <c r="D78" s="535"/>
      <c r="E78" s="532"/>
      <c r="F78" s="532"/>
    </row>
    <row r="79" spans="1:6" ht="71.25">
      <c r="A79" s="533" t="s">
        <v>477</v>
      </c>
      <c r="B79" s="536" t="s">
        <v>478</v>
      </c>
      <c r="C79" s="531"/>
      <c r="D79" s="509"/>
      <c r="E79" s="532"/>
      <c r="F79" s="532"/>
    </row>
    <row r="80" spans="1:6">
      <c r="A80" s="506"/>
      <c r="B80" s="536"/>
      <c r="C80" s="531" t="s">
        <v>1</v>
      </c>
      <c r="D80" s="509">
        <v>1</v>
      </c>
      <c r="E80" s="532"/>
      <c r="F80" s="532">
        <f>D80*E80</f>
        <v>0</v>
      </c>
    </row>
    <row r="81" spans="1:6">
      <c r="A81" s="506"/>
      <c r="B81" s="488"/>
      <c r="E81" s="528"/>
      <c r="F81" s="528"/>
    </row>
    <row r="82" spans="1:6" ht="71.25">
      <c r="A82" s="533" t="s">
        <v>479</v>
      </c>
      <c r="B82" s="536" t="s">
        <v>478</v>
      </c>
      <c r="C82" s="531"/>
      <c r="D82" s="509"/>
      <c r="E82" s="532"/>
      <c r="F82" s="532"/>
    </row>
    <row r="83" spans="1:6">
      <c r="A83" s="506"/>
      <c r="B83" s="536"/>
      <c r="C83" s="531" t="s">
        <v>1</v>
      </c>
      <c r="D83" s="509">
        <v>1</v>
      </c>
      <c r="E83" s="532"/>
      <c r="F83" s="532">
        <f>D83*E83</f>
        <v>0</v>
      </c>
    </row>
    <row r="84" spans="1:6" ht="15" thickBot="1">
      <c r="A84" s="506"/>
      <c r="B84" s="488"/>
      <c r="E84" s="528"/>
      <c r="F84" s="528"/>
    </row>
    <row r="85" spans="1:6" ht="34.5" customHeight="1" thickBot="1">
      <c r="A85" s="537" t="str">
        <f>A6</f>
        <v>1.</v>
      </c>
      <c r="B85" s="538" t="str">
        <f>B6</f>
        <v>REKONSTRUKCIJA CENTRALNOG GRIJANJA (OGRJEVNA TIJELA I CIJEVNI RAZVOD)</v>
      </c>
      <c r="C85" s="573" t="s">
        <v>480</v>
      </c>
      <c r="D85" s="573"/>
      <c r="E85" s="574"/>
      <c r="F85" s="539">
        <f>SUM(F10:F83)</f>
        <v>0</v>
      </c>
    </row>
    <row r="86" spans="1:6">
      <c r="A86" s="506"/>
      <c r="B86" s="488"/>
      <c r="F86" s="530"/>
    </row>
    <row r="87" spans="1:6">
      <c r="A87" s="540"/>
      <c r="B87" s="541"/>
      <c r="C87" s="455"/>
      <c r="D87" s="457"/>
      <c r="E87" s="458"/>
      <c r="F87" s="459"/>
    </row>
    <row r="88" spans="1:6">
      <c r="A88" s="469" t="s">
        <v>481</v>
      </c>
      <c r="B88" s="470" t="s">
        <v>482</v>
      </c>
      <c r="C88" s="471"/>
      <c r="D88" s="472"/>
      <c r="E88" s="473"/>
      <c r="F88" s="474"/>
    </row>
    <row r="89" spans="1:6">
      <c r="A89" s="475"/>
      <c r="B89" s="476"/>
      <c r="C89" s="477"/>
      <c r="D89" s="472"/>
      <c r="E89" s="473"/>
      <c r="F89" s="474"/>
    </row>
    <row r="90" spans="1:6" ht="28.5">
      <c r="A90" s="478" t="s">
        <v>425</v>
      </c>
      <c r="B90" s="479" t="s">
        <v>426</v>
      </c>
      <c r="C90" s="480" t="s">
        <v>427</v>
      </c>
      <c r="D90" s="480" t="s">
        <v>428</v>
      </c>
      <c r="E90" s="481" t="s">
        <v>429</v>
      </c>
      <c r="F90" s="482" t="s">
        <v>430</v>
      </c>
    </row>
    <row r="91" spans="1:6">
      <c r="A91" s="483"/>
      <c r="B91" s="483"/>
      <c r="C91" s="484"/>
      <c r="D91" s="485"/>
      <c r="E91" s="474"/>
      <c r="F91" s="486"/>
    </row>
    <row r="92" spans="1:6" s="490" customFormat="1" ht="114">
      <c r="A92" s="487" t="s">
        <v>255</v>
      </c>
      <c r="B92" s="488" t="s">
        <v>483</v>
      </c>
      <c r="C92" s="489"/>
      <c r="D92" s="485"/>
      <c r="E92" s="474"/>
      <c r="F92" s="486"/>
    </row>
    <row r="93" spans="1:6">
      <c r="A93" s="483"/>
      <c r="B93" s="488"/>
      <c r="C93" s="489" t="s">
        <v>432</v>
      </c>
      <c r="D93" s="485">
        <v>1</v>
      </c>
      <c r="E93" s="474"/>
      <c r="F93" s="491">
        <f>D93*E93</f>
        <v>0</v>
      </c>
    </row>
    <row r="94" spans="1:6">
      <c r="A94" s="483"/>
      <c r="B94" s="488"/>
      <c r="C94" s="489"/>
      <c r="D94" s="485"/>
      <c r="E94" s="474"/>
      <c r="F94" s="491">
        <f t="shared" ref="F94" si="3">D94*E94</f>
        <v>0</v>
      </c>
    </row>
    <row r="95" spans="1:6" s="490" customFormat="1" ht="28.5">
      <c r="A95" s="487" t="s">
        <v>259</v>
      </c>
      <c r="B95" s="488" t="s">
        <v>484</v>
      </c>
      <c r="C95" s="489"/>
      <c r="D95" s="485"/>
      <c r="E95" s="474"/>
      <c r="F95" s="486"/>
    </row>
    <row r="96" spans="1:6">
      <c r="A96" s="483"/>
      <c r="B96" s="488"/>
      <c r="C96" s="489" t="s">
        <v>432</v>
      </c>
      <c r="D96" s="485">
        <v>1</v>
      </c>
      <c r="E96" s="474"/>
      <c r="F96" s="491">
        <f>D96*E96</f>
        <v>0</v>
      </c>
    </row>
    <row r="97" spans="1:6">
      <c r="A97" s="483"/>
      <c r="B97" s="488"/>
      <c r="C97" s="489"/>
      <c r="D97" s="485"/>
      <c r="E97" s="474"/>
      <c r="F97" s="491">
        <f t="shared" ref="F97" si="4">D97*E97</f>
        <v>0</v>
      </c>
    </row>
    <row r="98" spans="1:6" s="490" customFormat="1" ht="85.5">
      <c r="A98" s="487" t="s">
        <v>485</v>
      </c>
      <c r="B98" s="542" t="s">
        <v>486</v>
      </c>
      <c r="C98" s="489"/>
      <c r="D98" s="485"/>
      <c r="E98" s="474"/>
      <c r="F98" s="486"/>
    </row>
    <row r="99" spans="1:6">
      <c r="A99" s="483"/>
      <c r="B99" s="488"/>
      <c r="C99" s="489" t="s">
        <v>432</v>
      </c>
      <c r="D99" s="485">
        <v>1</v>
      </c>
      <c r="E99" s="474"/>
      <c r="F99" s="491">
        <f>D99*E99</f>
        <v>0</v>
      </c>
    </row>
    <row r="100" spans="1:6" ht="15" thickBot="1">
      <c r="A100" s="483"/>
      <c r="B100" s="488"/>
      <c r="C100" s="489"/>
      <c r="D100" s="485"/>
      <c r="E100" s="474"/>
      <c r="F100" s="491">
        <f t="shared" ref="F100" si="5">D100*E100</f>
        <v>0</v>
      </c>
    </row>
    <row r="101" spans="1:6" ht="34.5" customHeight="1" thickBot="1">
      <c r="A101" s="537" t="str">
        <f>A88</f>
        <v>2.</v>
      </c>
      <c r="B101" s="538" t="str">
        <f>B88</f>
        <v>ISPITIVANJE / SANACIJA DIMOVODNE NAPRAVE</v>
      </c>
      <c r="C101" s="573" t="s">
        <v>480</v>
      </c>
      <c r="D101" s="573"/>
      <c r="E101" s="574"/>
      <c r="F101" s="539">
        <f>SUM(F92:F99)</f>
        <v>0</v>
      </c>
    </row>
    <row r="106" spans="1:6" ht="15" thickBot="1"/>
    <row r="107" spans="1:6" ht="35.25" customHeight="1" thickBot="1">
      <c r="A107" s="575" t="s">
        <v>487</v>
      </c>
      <c r="B107" s="576"/>
      <c r="C107" s="576"/>
      <c r="D107" s="576"/>
      <c r="E107" s="576"/>
      <c r="F107" s="543"/>
    </row>
    <row r="108" spans="1:6">
      <c r="A108" s="506"/>
      <c r="B108" s="544"/>
      <c r="C108" s="545"/>
      <c r="F108" s="546"/>
    </row>
    <row r="109" spans="1:6" ht="28.5">
      <c r="A109" s="547" t="str">
        <f>A85</f>
        <v>1.</v>
      </c>
      <c r="B109" s="548" t="str">
        <f>B85</f>
        <v>REKONSTRUKCIJA CENTRALNOG GRIJANJA (OGRJEVNA TIJELA I CIJEVNI RAZVOD)</v>
      </c>
      <c r="C109" s="549"/>
      <c r="D109" s="550"/>
      <c r="E109" s="551"/>
      <c r="F109" s="552">
        <f>F85</f>
        <v>0</v>
      </c>
    </row>
    <row r="110" spans="1:6">
      <c r="A110" s="553"/>
      <c r="B110" s="554"/>
      <c r="C110" s="545"/>
      <c r="F110" s="555"/>
    </row>
    <row r="111" spans="1:6">
      <c r="A111" s="540" t="str">
        <f>A101</f>
        <v>2.</v>
      </c>
      <c r="B111" s="556" t="str">
        <f>B101</f>
        <v>ISPITIVANJE / SANACIJA DIMOVODNE NAPRAVE</v>
      </c>
      <c r="C111" s="549"/>
      <c r="D111" s="550"/>
      <c r="E111" s="551"/>
      <c r="F111" s="557">
        <f>F101</f>
        <v>0</v>
      </c>
    </row>
    <row r="112" spans="1:6" ht="15" thickBot="1">
      <c r="A112" s="553"/>
      <c r="B112" s="554"/>
      <c r="C112" s="545"/>
      <c r="F112" s="546"/>
    </row>
    <row r="113" spans="1:6" ht="33.75" customHeight="1" thickBot="1">
      <c r="A113" s="558" t="s">
        <v>488</v>
      </c>
      <c r="B113" s="559" t="s">
        <v>489</v>
      </c>
      <c r="C113" s="560"/>
      <c r="D113" s="561"/>
      <c r="E113" s="562" t="s">
        <v>490</v>
      </c>
      <c r="F113" s="563">
        <f>SUM(F108:F112)</f>
        <v>0</v>
      </c>
    </row>
    <row r="114" spans="1:6">
      <c r="A114" s="506"/>
      <c r="B114" s="544"/>
      <c r="C114" s="545"/>
      <c r="F114" s="546"/>
    </row>
  </sheetData>
  <mergeCells count="5">
    <mergeCell ref="B1:F1"/>
    <mergeCell ref="B4:F4"/>
    <mergeCell ref="C85:E85"/>
    <mergeCell ref="C101:E101"/>
    <mergeCell ref="A107:E107"/>
  </mergeCells>
  <printOptions horizontalCentered="1"/>
  <pageMargins left="0.70866141732283472" right="0.70866141732283472" top="0.98425196850393704" bottom="0.98425196850393704" header="0.39370078740157483" footer="0.39370078740157483"/>
  <pageSetup paperSize="9" scale="86" orientation="portrait" r:id="rId1"/>
  <headerFooter scaleWithDoc="0" alignWithMargins="0">
    <oddHeader>&amp;L&amp;"Bahnschrift,Regular"&amp;9TROŠKOVNIK
rujan, 2021.&amp;R&amp;"Bahnschrift,Regular"&amp;9REKONSTRUKCIJA CIJEVNOG RAZVODA SUSTAVA 
CENTRALNOG GRIJANJA ŠKOLE</oddHeader>
    <oddFooter xml:space="preserve">&amp;L&amp;"Bahnschrift,Regular"&amp;9Br. projekta: 21-029&amp;"Arial,Regular"
&amp;R&amp;"Bahnschrift,Regular"&amp;9&amp;A
STRANICA: &amp;P/&amp;N
</oddFooter>
  </headerFooter>
  <rowBreaks count="2" manualBreakCount="2">
    <brk id="27" max="5" man="1"/>
    <brk id="86"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4"/>
  <sheetViews>
    <sheetView tabSelected="1" view="pageBreakPreview" topLeftCell="A4" zoomScale="130" zoomScaleNormal="100" zoomScaleSheetLayoutView="130" zoomScalePageLayoutView="70" workbookViewId="0">
      <selection activeCell="B9" sqref="B9"/>
    </sheetView>
  </sheetViews>
  <sheetFormatPr defaultColWidth="9.140625" defaultRowHeight="16.5"/>
  <cols>
    <col min="1" max="1" width="8.140625" style="71" customWidth="1"/>
    <col min="2" max="2" width="62.5703125" style="6" customWidth="1"/>
    <col min="3" max="3" width="9.5703125" style="24" bestFit="1" customWidth="1"/>
    <col min="4" max="4" width="10.5703125" style="26" customWidth="1"/>
    <col min="5" max="5" width="11.140625" style="23" bestFit="1" customWidth="1"/>
    <col min="6" max="6" width="15.140625" style="23" customWidth="1"/>
    <col min="7" max="16384" width="9.140625" style="4"/>
  </cols>
  <sheetData>
    <row r="1" spans="1:6" s="1" customFormat="1">
      <c r="A1" s="68"/>
      <c r="B1" s="565" t="s">
        <v>183</v>
      </c>
      <c r="C1" s="565"/>
      <c r="D1" s="565"/>
      <c r="E1" s="565"/>
      <c r="F1" s="205" t="s">
        <v>16</v>
      </c>
    </row>
    <row r="2" spans="1:6" s="1" customFormat="1" ht="33">
      <c r="A2" s="68"/>
      <c r="B2" s="566" t="s">
        <v>75</v>
      </c>
      <c r="C2" s="566"/>
      <c r="D2" s="566"/>
      <c r="E2" s="566"/>
      <c r="F2" s="205" t="s">
        <v>214</v>
      </c>
    </row>
    <row r="3" spans="1:6" s="1" customFormat="1">
      <c r="A3" s="206"/>
      <c r="B3" s="565" t="s">
        <v>106</v>
      </c>
      <c r="C3" s="565"/>
      <c r="D3" s="565"/>
      <c r="E3" s="565"/>
      <c r="F3" s="11"/>
    </row>
    <row r="4" spans="1:6" s="1" customFormat="1">
      <c r="A4" s="206"/>
      <c r="B4" s="567"/>
      <c r="C4" s="567"/>
      <c r="D4" s="567"/>
      <c r="E4" s="567"/>
      <c r="F4" s="11"/>
    </row>
    <row r="5" spans="1:6" s="9" customFormat="1">
      <c r="A5" s="69"/>
      <c r="B5" s="2"/>
      <c r="C5" s="12"/>
      <c r="D5" s="13"/>
      <c r="E5" s="14"/>
      <c r="F5" s="15"/>
    </row>
    <row r="6" spans="1:6">
      <c r="A6" s="74"/>
      <c r="B6" s="86"/>
      <c r="C6" s="37"/>
      <c r="D6" s="38"/>
      <c r="E6" s="39"/>
      <c r="F6" s="36"/>
    </row>
    <row r="7" spans="1:6">
      <c r="A7" s="74"/>
      <c r="B7" s="86"/>
      <c r="C7" s="37"/>
      <c r="D7" s="38"/>
      <c r="E7" s="39"/>
      <c r="F7" s="36"/>
    </row>
    <row r="8" spans="1:6">
      <c r="A8" s="74"/>
      <c r="B8" s="86"/>
      <c r="C8" s="37"/>
      <c r="D8" s="38"/>
      <c r="E8" s="39"/>
      <c r="F8" s="39"/>
    </row>
    <row r="9" spans="1:6">
      <c r="A9" s="66"/>
      <c r="B9" s="87" t="s">
        <v>496</v>
      </c>
      <c r="C9" s="12"/>
      <c r="D9" s="44"/>
      <c r="E9" s="45"/>
      <c r="F9" s="46"/>
    </row>
    <row r="10" spans="1:6">
      <c r="A10" s="67"/>
      <c r="B10" s="88"/>
      <c r="C10" s="47"/>
      <c r="D10" s="48"/>
      <c r="E10" s="49"/>
      <c r="F10" s="46"/>
    </row>
    <row r="11" spans="1:6">
      <c r="A11" s="69"/>
      <c r="B11" s="89"/>
      <c r="C11" s="47"/>
      <c r="D11" s="48"/>
      <c r="E11" s="52"/>
      <c r="F11" s="50"/>
    </row>
    <row r="12" spans="1:6">
      <c r="A12" s="2">
        <v>1</v>
      </c>
      <c r="B12" s="2" t="s">
        <v>491</v>
      </c>
      <c r="C12" s="51"/>
      <c r="D12" s="5"/>
      <c r="E12" s="14"/>
      <c r="F12" s="64">
        <f>'OŠ Mečenčani-građevinski'!F352</f>
        <v>0</v>
      </c>
    </row>
    <row r="13" spans="1:6">
      <c r="A13" s="76"/>
      <c r="B13" s="81"/>
      <c r="C13" s="53"/>
      <c r="D13" s="54"/>
      <c r="E13" s="40"/>
      <c r="F13" s="65"/>
    </row>
    <row r="14" spans="1:6">
      <c r="A14" s="81">
        <v>2</v>
      </c>
      <c r="B14" s="81" t="s">
        <v>492</v>
      </c>
      <c r="C14" s="53"/>
      <c r="D14" s="54"/>
      <c r="E14" s="40"/>
      <c r="F14" s="65">
        <f>'Troškovnik elektro '!F205</f>
        <v>0</v>
      </c>
    </row>
    <row r="15" spans="1:6">
      <c r="A15" s="76"/>
      <c r="B15" s="81"/>
      <c r="C15" s="53"/>
      <c r="D15" s="54"/>
      <c r="E15" s="40"/>
      <c r="F15" s="65"/>
    </row>
    <row r="16" spans="1:6">
      <c r="A16" s="81">
        <v>3</v>
      </c>
      <c r="B16" s="81" t="s">
        <v>493</v>
      </c>
      <c r="C16" s="53"/>
      <c r="D16" s="54"/>
      <c r="E16" s="40"/>
      <c r="F16" s="65">
        <f>GRIJANJE!F113</f>
        <v>0</v>
      </c>
    </row>
    <row r="17" spans="1:6">
      <c r="A17" s="76"/>
      <c r="B17" s="81"/>
      <c r="C17" s="53"/>
      <c r="D17" s="54"/>
      <c r="E17" s="40"/>
      <c r="F17" s="65"/>
    </row>
    <row r="18" spans="1:6">
      <c r="A18" s="83"/>
      <c r="B18" s="83"/>
      <c r="C18" s="37"/>
      <c r="D18" s="38"/>
      <c r="E18" s="39"/>
      <c r="F18" s="65"/>
    </row>
    <row r="19" spans="1:6" ht="17.25" thickBot="1">
      <c r="A19" s="69"/>
      <c r="B19" s="83"/>
      <c r="C19" s="47"/>
      <c r="D19" s="48"/>
      <c r="E19" s="49"/>
      <c r="F19" s="50"/>
    </row>
    <row r="20" spans="1:6">
      <c r="A20" s="77"/>
      <c r="B20" s="90" t="s">
        <v>8</v>
      </c>
      <c r="C20" s="55"/>
      <c r="D20" s="56"/>
      <c r="E20" s="57"/>
      <c r="F20" s="58">
        <f>F12+F14+F16</f>
        <v>0</v>
      </c>
    </row>
    <row r="21" spans="1:6">
      <c r="A21" s="67"/>
      <c r="B21" s="4" t="s">
        <v>494</v>
      </c>
      <c r="C21" s="47"/>
      <c r="D21" s="48"/>
      <c r="E21" s="49"/>
      <c r="F21" s="50">
        <f>F20*0.25</f>
        <v>0</v>
      </c>
    </row>
    <row r="22" spans="1:6">
      <c r="A22" s="69"/>
      <c r="B22" s="2" t="s">
        <v>495</v>
      </c>
      <c r="C22" s="47"/>
      <c r="D22" s="48"/>
      <c r="E22" s="49"/>
      <c r="F22" s="50">
        <f>F20+F21</f>
        <v>0</v>
      </c>
    </row>
    <row r="23" spans="1:6">
      <c r="A23" s="78"/>
      <c r="B23" s="81"/>
      <c r="C23" s="47"/>
      <c r="D23" s="48"/>
      <c r="E23" s="49"/>
      <c r="F23" s="50"/>
    </row>
    <row r="24" spans="1:6">
      <c r="A24" s="69"/>
      <c r="B24" s="82"/>
      <c r="C24" s="47"/>
      <c r="D24" s="48"/>
      <c r="E24" s="49"/>
      <c r="F24" s="50"/>
    </row>
    <row r="25" spans="1:6">
      <c r="A25" s="69"/>
      <c r="B25" s="83"/>
      <c r="C25" s="9"/>
      <c r="D25" s="9"/>
      <c r="E25" s="9"/>
      <c r="F25" s="50"/>
    </row>
    <row r="26" spans="1:6">
      <c r="A26" s="69"/>
      <c r="B26" s="82"/>
      <c r="C26" s="9"/>
      <c r="D26" s="9"/>
      <c r="E26" s="9"/>
      <c r="F26" s="50"/>
    </row>
    <row r="27" spans="1:6">
      <c r="A27" s="69"/>
      <c r="B27" s="89"/>
      <c r="C27" s="9"/>
      <c r="D27" s="9"/>
      <c r="E27" s="9"/>
      <c r="F27" s="50"/>
    </row>
    <row r="28" spans="1:6">
      <c r="A28" s="69"/>
      <c r="B28" s="2"/>
      <c r="C28" s="47"/>
      <c r="D28" s="48"/>
      <c r="E28" s="49"/>
      <c r="F28" s="50"/>
    </row>
    <row r="29" spans="1:6">
      <c r="A29" s="67"/>
      <c r="B29" s="91"/>
      <c r="C29" s="47"/>
      <c r="D29" s="48"/>
      <c r="E29" s="49"/>
      <c r="F29" s="50"/>
    </row>
    <row r="30" spans="1:6">
      <c r="A30" s="67"/>
      <c r="B30" s="92"/>
      <c r="C30" s="47"/>
      <c r="D30" s="48"/>
      <c r="E30" s="49"/>
      <c r="F30" s="50"/>
    </row>
    <row r="31" spans="1:6">
      <c r="A31" s="59"/>
      <c r="B31" s="88"/>
      <c r="C31" s="60"/>
      <c r="D31" s="61"/>
      <c r="E31" s="45"/>
      <c r="F31" s="62"/>
    </row>
    <row r="32" spans="1:6">
      <c r="A32" s="75"/>
      <c r="B32" s="93"/>
      <c r="C32" s="41"/>
      <c r="D32" s="42"/>
      <c r="E32" s="43"/>
      <c r="F32" s="43"/>
    </row>
    <row r="33" spans="1:6">
      <c r="A33" s="75"/>
      <c r="B33" s="10"/>
      <c r="C33" s="41"/>
      <c r="D33" s="42"/>
      <c r="E33" s="43"/>
      <c r="F33" s="43"/>
    </row>
    <row r="34" spans="1:6">
      <c r="B34" s="10"/>
    </row>
  </sheetData>
  <mergeCells count="4">
    <mergeCell ref="B1:E1"/>
    <mergeCell ref="B2:E2"/>
    <mergeCell ref="B3:E3"/>
    <mergeCell ref="B4:E4"/>
  </mergeCells>
  <pageMargins left="0.98425196850393704" right="0.39370078740157483" top="0.39370078740157483" bottom="0.39370078740157483" header="0.39370078740157483" footer="0.39370078740157483"/>
  <pageSetup paperSize="9" scale="74" fitToHeight="0" orientation="portrait" r:id="rId1"/>
  <rowBreaks count="1" manualBreakCount="1">
    <brk id="2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opći dio</vt:lpstr>
      <vt:lpstr>OŠ Mečenčani-građevinski</vt:lpstr>
      <vt:lpstr>NASLOVNA elektro</vt:lpstr>
      <vt:lpstr>Troškovnik elektro </vt:lpstr>
      <vt:lpstr>NASLOVA strojarski</vt:lpstr>
      <vt:lpstr>GRIJANJE</vt:lpstr>
      <vt:lpstr>SVEUKUPNA REKAPITULACIJA</vt:lpstr>
      <vt:lpstr>'NASLOVNA elektro'!_Toc465844094</vt:lpstr>
      <vt:lpstr>GRIJANJE!Print_Area</vt:lpstr>
      <vt:lpstr>'NASLOVA strojarski'!Print_Area</vt:lpstr>
      <vt:lpstr>'NASLOVNA elektro'!Print_Area</vt:lpstr>
      <vt:lpstr>'opći dio'!Print_Area</vt:lpstr>
      <vt:lpstr>'OŠ Mečenčani-građevinski'!Print_Area</vt:lpstr>
      <vt:lpstr>'SVEUKUPNA REKAPITULACIJA'!Print_Area</vt:lpstr>
      <vt:lpstr>'Troškovnik elektro '!Print_Area</vt:lpstr>
      <vt:lpstr>GRIJANJE!Print_Titles</vt:lpstr>
      <vt:lpstr>'Troškovnik elektro '!Print_Titles</vt:lpstr>
    </vt:vector>
  </TitlesOfParts>
  <Company>ZE-INGd.o.o.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Izvedbeni projekt - Sanacija krova hale br.7 za servis zrakoplova</dc:title>
  <dc:subject>ZTC-Velika Gorica</dc:subject>
  <dc:creator>Domagoj Baričić</dc:creator>
  <cp:lastModifiedBy>Korisnik</cp:lastModifiedBy>
  <cp:lastPrinted>2022-06-29T10:56:33Z</cp:lastPrinted>
  <dcterms:created xsi:type="dcterms:W3CDTF">2010-07-07T10:36:08Z</dcterms:created>
  <dcterms:modified xsi:type="dcterms:W3CDTF">2022-06-29T12:27:21Z</dcterms:modified>
</cp:coreProperties>
</file>