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malobabicb\Documents\Financijska izvješća 2024\Fin.izvj. 31.12.2024.-23\"/>
    </mc:Choice>
  </mc:AlternateContent>
  <xr:revisionPtr revIDLastSave="0" documentId="13_ncr:1_{94D59B41-7E2F-428C-9CE1-74AB4E6FE2B5}"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3975" yWindow="3975" windowWidth="21600" windowHeight="11295" firstSheet="1" activeTab="4"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G309" i="9"/>
  <c r="F309" i="9"/>
  <c r="F308" i="9"/>
  <c r="H307" i="9"/>
  <c r="G307" i="9"/>
  <c r="E307" i="9" s="1"/>
  <c r="B307" i="9" s="1"/>
  <c r="F307" i="9"/>
  <c r="H306" i="9"/>
  <c r="G306" i="9"/>
  <c r="E306" i="9" s="1"/>
  <c r="B306" i="9" s="1"/>
  <c r="F306" i="9"/>
  <c r="H305" i="9"/>
  <c r="E305" i="9" s="1"/>
  <c r="B305" i="9" s="1"/>
  <c r="G305" i="9"/>
  <c r="F305" i="9"/>
  <c r="H304" i="9"/>
  <c r="E304" i="9" s="1"/>
  <c r="B304" i="9" s="1"/>
  <c r="G304" i="9"/>
  <c r="F304" i="9"/>
  <c r="H303" i="9"/>
  <c r="G303" i="9"/>
  <c r="F303" i="9"/>
  <c r="H302" i="9"/>
  <c r="G302" i="9"/>
  <c r="E302" i="9" s="1"/>
  <c r="B302" i="9" s="1"/>
  <c r="F302" i="9"/>
  <c r="H301" i="9"/>
  <c r="G301" i="9"/>
  <c r="F301" i="9"/>
  <c r="H300" i="9"/>
  <c r="G300" i="9"/>
  <c r="F300" i="9"/>
  <c r="H299" i="9"/>
  <c r="G299" i="9"/>
  <c r="E299" i="9" s="1"/>
  <c r="B299" i="9" s="1"/>
  <c r="F299" i="9"/>
  <c r="H298" i="9"/>
  <c r="G298" i="9"/>
  <c r="F298" i="9"/>
  <c r="H297" i="9"/>
  <c r="E297" i="9" s="1"/>
  <c r="B297" i="9" s="1"/>
  <c r="G297" i="9"/>
  <c r="F297" i="9"/>
  <c r="H296" i="9"/>
  <c r="G296" i="9"/>
  <c r="F296" i="9"/>
  <c r="H295" i="9"/>
  <c r="G295" i="9"/>
  <c r="E295" i="9" s="1"/>
  <c r="B295" i="9" s="1"/>
  <c r="F295" i="9"/>
  <c r="H294" i="9"/>
  <c r="G294" i="9"/>
  <c r="F294" i="9"/>
  <c r="H293" i="9"/>
  <c r="G293" i="9"/>
  <c r="F293" i="9"/>
  <c r="H292" i="9"/>
  <c r="G292" i="9"/>
  <c r="E292" i="9" s="1"/>
  <c r="F292" i="9"/>
  <c r="F291" i="9"/>
  <c r="F290" i="9"/>
  <c r="H289" i="9"/>
  <c r="G289" i="9"/>
  <c r="E289" i="9" s="1"/>
  <c r="B289" i="9" s="1"/>
  <c r="F289" i="9"/>
  <c r="H288" i="9"/>
  <c r="G288" i="9"/>
  <c r="F288" i="9"/>
  <c r="H287" i="9"/>
  <c r="G287" i="9"/>
  <c r="F287" i="9"/>
  <c r="H286" i="9"/>
  <c r="G286" i="9"/>
  <c r="F286" i="9"/>
  <c r="F285" i="9"/>
  <c r="H284" i="9"/>
  <c r="G284" i="9"/>
  <c r="F284" i="9"/>
  <c r="H283" i="9"/>
  <c r="G283" i="9"/>
  <c r="E283" i="9" s="1"/>
  <c r="B283" i="9" s="1"/>
  <c r="F283" i="9"/>
  <c r="H282" i="9"/>
  <c r="G282" i="9"/>
  <c r="F282" i="9"/>
  <c r="G281" i="9"/>
  <c r="E281" i="9" s="1"/>
  <c r="F281" i="9"/>
  <c r="F277" i="9" s="1"/>
  <c r="B281" i="9"/>
  <c r="F280" i="9"/>
  <c r="F279" i="9"/>
  <c r="F278" i="9"/>
  <c r="F276" i="9"/>
  <c r="L275" i="9"/>
  <c r="F275" i="9" s="1"/>
  <c r="H275" i="9"/>
  <c r="G275" i="9"/>
  <c r="E275" i="9" s="1"/>
  <c r="B275" i="9" s="1"/>
  <c r="F274" i="9"/>
  <c r="I273" i="9"/>
  <c r="E273" i="9" s="1"/>
  <c r="B273" i="9" s="1"/>
  <c r="H273" i="9"/>
  <c r="F273" i="9"/>
  <c r="E272" i="9"/>
  <c r="M271" i="9"/>
  <c r="F271" i="9" s="1"/>
  <c r="B271" i="9" s="1"/>
  <c r="L271" i="9"/>
  <c r="E271" i="9"/>
  <c r="M270" i="9"/>
  <c r="L270" i="9"/>
  <c r="F270" i="9"/>
  <c r="B270" i="9" s="1"/>
  <c r="E270" i="9"/>
  <c r="M269" i="9"/>
  <c r="L269" i="9"/>
  <c r="F269" i="9"/>
  <c r="B269" i="9" s="1"/>
  <c r="E269" i="9"/>
  <c r="M268" i="9"/>
  <c r="L268" i="9"/>
  <c r="F268" i="9" s="1"/>
  <c r="B268" i="9" s="1"/>
  <c r="E268" i="9"/>
  <c r="M267" i="9"/>
  <c r="L267" i="9"/>
  <c r="F267" i="9" s="1"/>
  <c r="B267" i="9" s="1"/>
  <c r="E267" i="9"/>
  <c r="M266" i="9"/>
  <c r="L266" i="9"/>
  <c r="F266" i="9" s="1"/>
  <c r="E266" i="9"/>
  <c r="M265" i="9"/>
  <c r="L265" i="9"/>
  <c r="F265" i="9" s="1"/>
  <c r="E265" i="9"/>
  <c r="B265" i="9" s="1"/>
  <c r="M264" i="9"/>
  <c r="L264" i="9"/>
  <c r="F264" i="9" s="1"/>
  <c r="E264" i="9"/>
  <c r="B264" i="9" s="1"/>
  <c r="M263" i="9"/>
  <c r="L263" i="9"/>
  <c r="E263" i="9"/>
  <c r="M262" i="9"/>
  <c r="F262" i="9" s="1"/>
  <c r="L262" i="9"/>
  <c r="E262" i="9"/>
  <c r="B262" i="9" s="1"/>
  <c r="M261" i="9"/>
  <c r="L261" i="9"/>
  <c r="F261" i="9"/>
  <c r="E261" i="9"/>
  <c r="B261" i="9" s="1"/>
  <c r="M260" i="9"/>
  <c r="F260" i="9" s="1"/>
  <c r="B260" i="9" s="1"/>
  <c r="L260" i="9"/>
  <c r="E260" i="9"/>
  <c r="M259" i="9"/>
  <c r="F259" i="9" s="1"/>
  <c r="B259" i="9" s="1"/>
  <c r="L259" i="9"/>
  <c r="E259" i="9"/>
  <c r="M258" i="9"/>
  <c r="L258" i="9"/>
  <c r="F258" i="9"/>
  <c r="B258" i="9" s="1"/>
  <c r="E258" i="9"/>
  <c r="M257" i="9"/>
  <c r="L257" i="9"/>
  <c r="F257" i="9"/>
  <c r="B257" i="9" s="1"/>
  <c r="E257" i="9"/>
  <c r="M256" i="9"/>
  <c r="L256" i="9"/>
  <c r="F256" i="9" s="1"/>
  <c r="B256" i="9" s="1"/>
  <c r="E256" i="9"/>
  <c r="M255" i="9"/>
  <c r="L255" i="9"/>
  <c r="F255" i="9" s="1"/>
  <c r="B255" i="9" s="1"/>
  <c r="E255" i="9"/>
  <c r="M254" i="9"/>
  <c r="L254" i="9"/>
  <c r="F254" i="9" s="1"/>
  <c r="E254" i="9"/>
  <c r="M253" i="9"/>
  <c r="L253" i="9"/>
  <c r="F253" i="9" s="1"/>
  <c r="E253" i="9"/>
  <c r="B253" i="9" s="1"/>
  <c r="M252" i="9"/>
  <c r="L252" i="9"/>
  <c r="F252" i="9" s="1"/>
  <c r="E252" i="9"/>
  <c r="B252" i="9" s="1"/>
  <c r="M251" i="9"/>
  <c r="L251" i="9"/>
  <c r="F251" i="9" s="1"/>
  <c r="E251" i="9"/>
  <c r="M250" i="9"/>
  <c r="F250" i="9" s="1"/>
  <c r="L250" i="9"/>
  <c r="E250" i="9"/>
  <c r="M249" i="9"/>
  <c r="L249" i="9"/>
  <c r="F249" i="9"/>
  <c r="E249" i="9"/>
  <c r="M248" i="9"/>
  <c r="F248" i="9" s="1"/>
  <c r="B248" i="9" s="1"/>
  <c r="L248" i="9"/>
  <c r="E248" i="9"/>
  <c r="M247" i="9"/>
  <c r="F247" i="9" s="1"/>
  <c r="B247" i="9" s="1"/>
  <c r="L247" i="9"/>
  <c r="E247" i="9"/>
  <c r="M246" i="9"/>
  <c r="L246" i="9"/>
  <c r="F246" i="9"/>
  <c r="B246" i="9" s="1"/>
  <c r="E246" i="9"/>
  <c r="M245" i="9"/>
  <c r="L245" i="9"/>
  <c r="F245" i="9"/>
  <c r="B245" i="9" s="1"/>
  <c r="E245" i="9"/>
  <c r="M244" i="9"/>
  <c r="L244" i="9"/>
  <c r="F244" i="9" s="1"/>
  <c r="E244" i="9"/>
  <c r="B244" i="9"/>
  <c r="M243" i="9"/>
  <c r="L243" i="9"/>
  <c r="F243" i="9" s="1"/>
  <c r="B243" i="9" s="1"/>
  <c r="E243" i="9"/>
  <c r="M242" i="9"/>
  <c r="L242" i="9"/>
  <c r="F242" i="9"/>
  <c r="E242" i="9"/>
  <c r="B242" i="9" s="1"/>
  <c r="M241" i="9"/>
  <c r="L241" i="9"/>
  <c r="F241" i="9" s="1"/>
  <c r="E241" i="9"/>
  <c r="M240" i="9"/>
  <c r="L240" i="9"/>
  <c r="F240" i="9" s="1"/>
  <c r="B240" i="9" s="1"/>
  <c r="E240" i="9"/>
  <c r="M239" i="9"/>
  <c r="L239" i="9"/>
  <c r="F239" i="9" s="1"/>
  <c r="E239" i="9"/>
  <c r="B239" i="9" s="1"/>
  <c r="M238" i="9"/>
  <c r="F238" i="9" s="1"/>
  <c r="L238" i="9"/>
  <c r="E238" i="9"/>
  <c r="M237" i="9"/>
  <c r="L237" i="9"/>
  <c r="F237" i="9"/>
  <c r="E237" i="9"/>
  <c r="B237" i="9" s="1"/>
  <c r="M236" i="9"/>
  <c r="F236" i="9" s="1"/>
  <c r="L236" i="9"/>
  <c r="E236" i="9"/>
  <c r="M235" i="9"/>
  <c r="F235" i="9" s="1"/>
  <c r="B235" i="9" s="1"/>
  <c r="L235" i="9"/>
  <c r="E235" i="9"/>
  <c r="M234" i="9"/>
  <c r="L234" i="9"/>
  <c r="F234" i="9"/>
  <c r="B234" i="9" s="1"/>
  <c r="E234" i="9"/>
  <c r="M233" i="9"/>
  <c r="L233" i="9"/>
  <c r="F233" i="9"/>
  <c r="B233" i="9" s="1"/>
  <c r="E233" i="9"/>
  <c r="M232" i="9"/>
  <c r="L232" i="9"/>
  <c r="F232" i="9" s="1"/>
  <c r="B232" i="9" s="1"/>
  <c r="E232" i="9"/>
  <c r="M231" i="9"/>
  <c r="L231" i="9"/>
  <c r="F231" i="9" s="1"/>
  <c r="B231" i="9" s="1"/>
  <c r="E231" i="9"/>
  <c r="M230" i="9"/>
  <c r="L230" i="9"/>
  <c r="F230" i="9" s="1"/>
  <c r="E230" i="9"/>
  <c r="B230" i="9" s="1"/>
  <c r="M229" i="9"/>
  <c r="L229" i="9"/>
  <c r="F229" i="9" s="1"/>
  <c r="E229" i="9"/>
  <c r="B229" i="9" s="1"/>
  <c r="M228" i="9"/>
  <c r="L228" i="9"/>
  <c r="F228" i="9" s="1"/>
  <c r="E228" i="9"/>
  <c r="M227" i="9"/>
  <c r="L227" i="9"/>
  <c r="E227" i="9"/>
  <c r="M226" i="9"/>
  <c r="L226" i="9"/>
  <c r="F226" i="9" s="1"/>
  <c r="E226" i="9"/>
  <c r="B226" i="9" s="1"/>
  <c r="M225" i="9"/>
  <c r="L225" i="9"/>
  <c r="F225" i="9" s="1"/>
  <c r="E225" i="9"/>
  <c r="M224" i="9"/>
  <c r="F224" i="9" s="1"/>
  <c r="L224" i="9"/>
  <c r="E224" i="9"/>
  <c r="M223" i="9"/>
  <c r="L223" i="9"/>
  <c r="E223" i="9"/>
  <c r="M222" i="9"/>
  <c r="L222" i="9"/>
  <c r="F222" i="9" s="1"/>
  <c r="B222" i="9" s="1"/>
  <c r="E222" i="9"/>
  <c r="M221" i="9"/>
  <c r="L221" i="9"/>
  <c r="F221" i="9" s="1"/>
  <c r="B221" i="9" s="1"/>
  <c r="E221" i="9"/>
  <c r="M220" i="9"/>
  <c r="L220" i="9"/>
  <c r="F220" i="9" s="1"/>
  <c r="B220" i="9" s="1"/>
  <c r="E220" i="9"/>
  <c r="M219" i="9"/>
  <c r="L219" i="9"/>
  <c r="F219" i="9" s="1"/>
  <c r="B219" i="9" s="1"/>
  <c r="E219" i="9"/>
  <c r="M218" i="9"/>
  <c r="L218" i="9"/>
  <c r="F218" i="9" s="1"/>
  <c r="E218" i="9"/>
  <c r="M217" i="9"/>
  <c r="L217" i="9"/>
  <c r="E217" i="9"/>
  <c r="M216" i="9"/>
  <c r="L216" i="9"/>
  <c r="F216" i="9" s="1"/>
  <c r="E216" i="9"/>
  <c r="B216" i="9" s="1"/>
  <c r="M215" i="9"/>
  <c r="L215" i="9"/>
  <c r="E215" i="9"/>
  <c r="M214" i="9"/>
  <c r="L214" i="9"/>
  <c r="F214" i="9" s="1"/>
  <c r="E214" i="9"/>
  <c r="E213" i="9"/>
  <c r="F212" i="9"/>
  <c r="F211" i="9"/>
  <c r="F210" i="9"/>
  <c r="F209" i="9"/>
  <c r="F208" i="9"/>
  <c r="F207" i="9"/>
  <c r="G206" i="9"/>
  <c r="E206" i="9" s="1"/>
  <c r="B206" i="9" s="1"/>
  <c r="F206" i="9"/>
  <c r="F205" i="9"/>
  <c r="F204" i="9"/>
  <c r="F203" i="9"/>
  <c r="F202" i="9"/>
  <c r="F201" i="9"/>
  <c r="F200" i="9"/>
  <c r="F199" i="9"/>
  <c r="F198" i="9"/>
  <c r="F197" i="9"/>
  <c r="F196" i="9"/>
  <c r="F195" i="9"/>
  <c r="F194" i="9"/>
  <c r="F193" i="9"/>
  <c r="G192" i="9"/>
  <c r="E192" i="9" s="1"/>
  <c r="F191" i="9"/>
  <c r="F190" i="9"/>
  <c r="G189" i="9"/>
  <c r="E189" i="9" s="1"/>
  <c r="B189" i="9" s="1"/>
  <c r="F189" i="9"/>
  <c r="F188" i="9"/>
  <c r="F187" i="9"/>
  <c r="F186" i="9"/>
  <c r="F185" i="9"/>
  <c r="F184" i="9"/>
  <c r="F183" i="9"/>
  <c r="F182" i="9"/>
  <c r="F181" i="9"/>
  <c r="F180" i="9"/>
  <c r="F179" i="9"/>
  <c r="F178" i="9"/>
  <c r="F177" i="9"/>
  <c r="F176" i="9"/>
  <c r="F175" i="9"/>
  <c r="F174" i="9"/>
  <c r="F173" i="9"/>
  <c r="F172" i="9"/>
  <c r="F171" i="9"/>
  <c r="F170" i="9"/>
  <c r="F169" i="9"/>
  <c r="G168" i="9"/>
  <c r="E168" i="9" s="1"/>
  <c r="F168" i="9"/>
  <c r="B168" i="9"/>
  <c r="F167" i="9"/>
  <c r="F166" i="9"/>
  <c r="H165" i="9"/>
  <c r="F165" i="9"/>
  <c r="F164" i="9"/>
  <c r="F163" i="9"/>
  <c r="F162" i="9"/>
  <c r="F161" i="9"/>
  <c r="H160" i="9"/>
  <c r="G160" i="9"/>
  <c r="F160" i="9"/>
  <c r="E160" i="9"/>
  <c r="H159" i="9"/>
  <c r="G159" i="9"/>
  <c r="E159" i="9" s="1"/>
  <c r="B159" i="9" s="1"/>
  <c r="F159" i="9"/>
  <c r="H158" i="9"/>
  <c r="G158" i="9"/>
  <c r="F158" i="9"/>
  <c r="E158" i="9"/>
  <c r="B158" i="9"/>
  <c r="H157" i="9"/>
  <c r="E157" i="9" s="1"/>
  <c r="B157" i="9" s="1"/>
  <c r="G157" i="9"/>
  <c r="F157" i="9"/>
  <c r="H156" i="9"/>
  <c r="G156" i="9"/>
  <c r="F156" i="9"/>
  <c r="B156" i="9" s="1"/>
  <c r="E156" i="9"/>
  <c r="H155" i="9"/>
  <c r="G155" i="9"/>
  <c r="E155" i="9" s="1"/>
  <c r="B155" i="9" s="1"/>
  <c r="F155" i="9"/>
  <c r="H154" i="9"/>
  <c r="G154" i="9"/>
  <c r="E154" i="9" s="1"/>
  <c r="B154" i="9" s="1"/>
  <c r="F154" i="9"/>
  <c r="H153" i="9"/>
  <c r="G153" i="9"/>
  <c r="F153" i="9"/>
  <c r="E153" i="9"/>
  <c r="B153" i="9" s="1"/>
  <c r="H152" i="9"/>
  <c r="G152" i="9"/>
  <c r="E152" i="9" s="1"/>
  <c r="B152" i="9" s="1"/>
  <c r="F152" i="9"/>
  <c r="H151" i="9"/>
  <c r="G151" i="9"/>
  <c r="E151" i="9" s="1"/>
  <c r="B151" i="9" s="1"/>
  <c r="F151" i="9"/>
  <c r="H150" i="9"/>
  <c r="E150" i="9" s="1"/>
  <c r="B150" i="9" s="1"/>
  <c r="G150" i="9"/>
  <c r="F150" i="9"/>
  <c r="H149" i="9"/>
  <c r="E149" i="9" s="1"/>
  <c r="B149" i="9" s="1"/>
  <c r="G149" i="9"/>
  <c r="F149" i="9"/>
  <c r="H148" i="9"/>
  <c r="G148" i="9"/>
  <c r="F148" i="9"/>
  <c r="E148" i="9"/>
  <c r="H147" i="9"/>
  <c r="G147" i="9"/>
  <c r="E147" i="9" s="1"/>
  <c r="B147" i="9" s="1"/>
  <c r="F147" i="9"/>
  <c r="H146" i="9"/>
  <c r="G146" i="9"/>
  <c r="F146" i="9"/>
  <c r="E146" i="9"/>
  <c r="B146" i="9"/>
  <c r="H145" i="9"/>
  <c r="E145" i="9" s="1"/>
  <c r="G145" i="9"/>
  <c r="F145" i="9"/>
  <c r="H144" i="9"/>
  <c r="G144" i="9"/>
  <c r="E144" i="9" s="1"/>
  <c r="B144" i="9" s="1"/>
  <c r="F144" i="9"/>
  <c r="G143" i="9"/>
  <c r="E143" i="9" s="1"/>
  <c r="B143" i="9" s="1"/>
  <c r="F143" i="9"/>
  <c r="H142" i="9"/>
  <c r="G142" i="9"/>
  <c r="E142" i="9" s="1"/>
  <c r="B142" i="9" s="1"/>
  <c r="F142" i="9"/>
  <c r="H141" i="9"/>
  <c r="G141" i="9"/>
  <c r="F141" i="9"/>
  <c r="E141" i="9"/>
  <c r="B141" i="9" s="1"/>
  <c r="H140" i="9"/>
  <c r="G140" i="9"/>
  <c r="E140" i="9" s="1"/>
  <c r="B140" i="9" s="1"/>
  <c r="F140" i="9"/>
  <c r="H139" i="9"/>
  <c r="G139" i="9"/>
  <c r="E139" i="9" s="1"/>
  <c r="B139" i="9" s="1"/>
  <c r="F139" i="9"/>
  <c r="H138" i="9"/>
  <c r="E138" i="9" s="1"/>
  <c r="B138" i="9" s="1"/>
  <c r="G138" i="9"/>
  <c r="F138" i="9"/>
  <c r="H137" i="9"/>
  <c r="E137" i="9" s="1"/>
  <c r="B137" i="9" s="1"/>
  <c r="G137" i="9"/>
  <c r="F137" i="9"/>
  <c r="H136" i="9"/>
  <c r="G136" i="9"/>
  <c r="F136" i="9"/>
  <c r="E136" i="9"/>
  <c r="H135" i="9"/>
  <c r="G135" i="9"/>
  <c r="E135" i="9" s="1"/>
  <c r="B135" i="9" s="1"/>
  <c r="F135" i="9"/>
  <c r="H134" i="9"/>
  <c r="G134" i="9"/>
  <c r="F134" i="9"/>
  <c r="E134" i="9"/>
  <c r="B134" i="9"/>
  <c r="H133" i="9"/>
  <c r="E133" i="9" s="1"/>
  <c r="G133" i="9"/>
  <c r="F133" i="9"/>
  <c r="H132" i="9"/>
  <c r="G132" i="9"/>
  <c r="E132" i="9" s="1"/>
  <c r="B132" i="9" s="1"/>
  <c r="F132" i="9"/>
  <c r="H131" i="9"/>
  <c r="G131" i="9"/>
  <c r="E131" i="9" s="1"/>
  <c r="F131" i="9"/>
  <c r="B131" i="9"/>
  <c r="H130" i="9"/>
  <c r="G130" i="9"/>
  <c r="E130" i="9" s="1"/>
  <c r="B130" i="9" s="1"/>
  <c r="F130" i="9"/>
  <c r="H129" i="9"/>
  <c r="G129" i="9"/>
  <c r="F129" i="9"/>
  <c r="E129" i="9"/>
  <c r="B129" i="9" s="1"/>
  <c r="H128" i="9"/>
  <c r="G128" i="9"/>
  <c r="E128" i="9" s="1"/>
  <c r="B128" i="9" s="1"/>
  <c r="F128" i="9"/>
  <c r="H127" i="9"/>
  <c r="G127" i="9"/>
  <c r="E127" i="9" s="1"/>
  <c r="B127" i="9" s="1"/>
  <c r="F127" i="9"/>
  <c r="H126" i="9"/>
  <c r="G126" i="9"/>
  <c r="F126" i="9"/>
  <c r="E126" i="9"/>
  <c r="B126" i="9" s="1"/>
  <c r="H125" i="9"/>
  <c r="E125" i="9" s="1"/>
  <c r="B125" i="9" s="1"/>
  <c r="G125" i="9"/>
  <c r="F125" i="9"/>
  <c r="H124" i="9"/>
  <c r="G124" i="9"/>
  <c r="F124" i="9"/>
  <c r="E124" i="9"/>
  <c r="B124" i="9" s="1"/>
  <c r="H123" i="9"/>
  <c r="G123" i="9"/>
  <c r="E123" i="9" s="1"/>
  <c r="B123" i="9" s="1"/>
  <c r="F123" i="9"/>
  <c r="H122" i="9"/>
  <c r="G122" i="9"/>
  <c r="F122" i="9"/>
  <c r="E122" i="9"/>
  <c r="B122" i="9"/>
  <c r="H121" i="9"/>
  <c r="E121" i="9" s="1"/>
  <c r="B121" i="9" s="1"/>
  <c r="G121" i="9"/>
  <c r="F121" i="9"/>
  <c r="H120" i="9"/>
  <c r="G120" i="9"/>
  <c r="F120" i="9"/>
  <c r="B120" i="9" s="1"/>
  <c r="E120" i="9"/>
  <c r="H119" i="9"/>
  <c r="G119" i="9"/>
  <c r="E119" i="9" s="1"/>
  <c r="B119" i="9" s="1"/>
  <c r="F119" i="9"/>
  <c r="H118" i="9"/>
  <c r="G118" i="9"/>
  <c r="E118" i="9" s="1"/>
  <c r="B118" i="9" s="1"/>
  <c r="F118" i="9"/>
  <c r="H117" i="9"/>
  <c r="G117" i="9"/>
  <c r="F117" i="9"/>
  <c r="E117" i="9"/>
  <c r="B117" i="9" s="1"/>
  <c r="H116" i="9"/>
  <c r="G116" i="9"/>
  <c r="E116" i="9" s="1"/>
  <c r="B116" i="9" s="1"/>
  <c r="F116" i="9"/>
  <c r="H115" i="9"/>
  <c r="G115" i="9"/>
  <c r="E115" i="9" s="1"/>
  <c r="B115" i="9" s="1"/>
  <c r="F115" i="9"/>
  <c r="H114" i="9"/>
  <c r="E114" i="9" s="1"/>
  <c r="B114" i="9" s="1"/>
  <c r="G114" i="9"/>
  <c r="F114" i="9"/>
  <c r="H113" i="9"/>
  <c r="E113" i="9" s="1"/>
  <c r="B113" i="9" s="1"/>
  <c r="G113" i="9"/>
  <c r="F113" i="9"/>
  <c r="H112" i="9"/>
  <c r="G112" i="9"/>
  <c r="F112" i="9"/>
  <c r="E112" i="9"/>
  <c r="B112" i="9" s="1"/>
  <c r="H111" i="9"/>
  <c r="G111" i="9"/>
  <c r="E111" i="9" s="1"/>
  <c r="B111" i="9" s="1"/>
  <c r="F111" i="9"/>
  <c r="H110" i="9"/>
  <c r="G110" i="9"/>
  <c r="F110" i="9"/>
  <c r="E110" i="9"/>
  <c r="B110" i="9"/>
  <c r="H109" i="9"/>
  <c r="E109" i="9" s="1"/>
  <c r="B109" i="9" s="1"/>
  <c r="G109" i="9"/>
  <c r="F109" i="9"/>
  <c r="H108" i="9"/>
  <c r="G108" i="9"/>
  <c r="F108" i="9"/>
  <c r="B108" i="9" s="1"/>
  <c r="E108" i="9"/>
  <c r="H107" i="9"/>
  <c r="G107" i="9"/>
  <c r="E107" i="9" s="1"/>
  <c r="B107" i="9" s="1"/>
  <c r="F107" i="9"/>
  <c r="H106" i="9"/>
  <c r="G106" i="9"/>
  <c r="E106" i="9" s="1"/>
  <c r="B106" i="9" s="1"/>
  <c r="F106" i="9"/>
  <c r="H105" i="9"/>
  <c r="G105" i="9"/>
  <c r="F105" i="9"/>
  <c r="E105" i="9"/>
  <c r="B105" i="9" s="1"/>
  <c r="H104" i="9"/>
  <c r="G104" i="9"/>
  <c r="E104" i="9" s="1"/>
  <c r="B104" i="9" s="1"/>
  <c r="F104" i="9"/>
  <c r="H103" i="9"/>
  <c r="G103" i="9"/>
  <c r="E103" i="9" s="1"/>
  <c r="B103" i="9" s="1"/>
  <c r="F103" i="9"/>
  <c r="H102" i="9"/>
  <c r="E102" i="9" s="1"/>
  <c r="B102" i="9" s="1"/>
  <c r="G102" i="9"/>
  <c r="F102" i="9"/>
  <c r="H101" i="9"/>
  <c r="E101" i="9" s="1"/>
  <c r="B101" i="9" s="1"/>
  <c r="G101" i="9"/>
  <c r="F101" i="9"/>
  <c r="H100" i="9"/>
  <c r="G100" i="9"/>
  <c r="F100" i="9"/>
  <c r="E100" i="9"/>
  <c r="B100" i="9" s="1"/>
  <c r="H99" i="9"/>
  <c r="G99" i="9"/>
  <c r="E99" i="9" s="1"/>
  <c r="B99" i="9" s="1"/>
  <c r="F99" i="9"/>
  <c r="H98" i="9"/>
  <c r="G98" i="9"/>
  <c r="F98" i="9"/>
  <c r="E98" i="9"/>
  <c r="B98" i="9"/>
  <c r="H97" i="9"/>
  <c r="E97" i="9" s="1"/>
  <c r="B97" i="9" s="1"/>
  <c r="G97" i="9"/>
  <c r="F97" i="9"/>
  <c r="H96" i="9"/>
  <c r="G96" i="9"/>
  <c r="F96" i="9"/>
  <c r="B96" i="9" s="1"/>
  <c r="E96" i="9"/>
  <c r="H95" i="9"/>
  <c r="G95" i="9"/>
  <c r="E95" i="9" s="1"/>
  <c r="F95" i="9"/>
  <c r="B95" i="9"/>
  <c r="H94" i="9"/>
  <c r="G94" i="9"/>
  <c r="E94" i="9" s="1"/>
  <c r="B94" i="9" s="1"/>
  <c r="F94" i="9"/>
  <c r="H93" i="9"/>
  <c r="G93" i="9"/>
  <c r="F93" i="9"/>
  <c r="E93" i="9"/>
  <c r="B93" i="9" s="1"/>
  <c r="H92" i="9"/>
  <c r="G92" i="9"/>
  <c r="E92" i="9" s="1"/>
  <c r="B92" i="9" s="1"/>
  <c r="F92" i="9"/>
  <c r="H91" i="9"/>
  <c r="G91" i="9"/>
  <c r="E91" i="9" s="1"/>
  <c r="B91" i="9" s="1"/>
  <c r="F91" i="9"/>
  <c r="H90" i="9"/>
  <c r="G90" i="9"/>
  <c r="F90" i="9"/>
  <c r="E90" i="9"/>
  <c r="B90" i="9" s="1"/>
  <c r="H89" i="9"/>
  <c r="E89" i="9" s="1"/>
  <c r="B89" i="9" s="1"/>
  <c r="G89" i="9"/>
  <c r="F89" i="9"/>
  <c r="H88" i="9"/>
  <c r="G88" i="9"/>
  <c r="F88" i="9"/>
  <c r="E88" i="9"/>
  <c r="B88" i="9" s="1"/>
  <c r="H87" i="9"/>
  <c r="G87" i="9"/>
  <c r="E87" i="9" s="1"/>
  <c r="B87" i="9" s="1"/>
  <c r="F87" i="9"/>
  <c r="H86" i="9"/>
  <c r="G86" i="9"/>
  <c r="F86" i="9"/>
  <c r="E86" i="9"/>
  <c r="B86" i="9"/>
  <c r="H85" i="9"/>
  <c r="E85" i="9" s="1"/>
  <c r="G85" i="9"/>
  <c r="F85" i="9"/>
  <c r="H84" i="9"/>
  <c r="G84" i="9"/>
  <c r="F84" i="9"/>
  <c r="B84" i="9" s="1"/>
  <c r="E84" i="9"/>
  <c r="H83" i="9"/>
  <c r="G83" i="9"/>
  <c r="E83" i="9" s="1"/>
  <c r="F83" i="9"/>
  <c r="B83" i="9"/>
  <c r="H82" i="9"/>
  <c r="G82" i="9"/>
  <c r="E82" i="9" s="1"/>
  <c r="B82" i="9" s="1"/>
  <c r="F82" i="9"/>
  <c r="H81" i="9"/>
  <c r="G81" i="9"/>
  <c r="F81" i="9"/>
  <c r="E81" i="9"/>
  <c r="B81" i="9" s="1"/>
  <c r="H80" i="9"/>
  <c r="G80" i="9"/>
  <c r="E80" i="9" s="1"/>
  <c r="B80" i="9" s="1"/>
  <c r="F80" i="9"/>
  <c r="H79" i="9"/>
  <c r="G79" i="9"/>
  <c r="E79" i="9" s="1"/>
  <c r="B79" i="9" s="1"/>
  <c r="F79" i="9"/>
  <c r="H78" i="9"/>
  <c r="G78" i="9"/>
  <c r="F78" i="9"/>
  <c r="E78" i="9"/>
  <c r="B78" i="9" s="1"/>
  <c r="H77" i="9"/>
  <c r="E77" i="9" s="1"/>
  <c r="B77" i="9" s="1"/>
  <c r="G77" i="9"/>
  <c r="F77" i="9"/>
  <c r="H76" i="9"/>
  <c r="G76" i="9"/>
  <c r="F76" i="9"/>
  <c r="E76" i="9"/>
  <c r="B76" i="9" s="1"/>
  <c r="H75" i="9"/>
  <c r="G75" i="9"/>
  <c r="F75" i="9"/>
  <c r="H74" i="9"/>
  <c r="G74" i="9"/>
  <c r="F74" i="9"/>
  <c r="E74" i="9"/>
  <c r="B74" i="9"/>
  <c r="H73" i="9"/>
  <c r="E73" i="9" s="1"/>
  <c r="G73" i="9"/>
  <c r="F73" i="9"/>
  <c r="H72" i="9"/>
  <c r="G72" i="9"/>
  <c r="F72" i="9"/>
  <c r="B72" i="9" s="1"/>
  <c r="E72" i="9"/>
  <c r="H71" i="9"/>
  <c r="G71" i="9"/>
  <c r="E71" i="9" s="1"/>
  <c r="B71" i="9" s="1"/>
  <c r="F71" i="9"/>
  <c r="H70" i="9"/>
  <c r="G70" i="9"/>
  <c r="E70" i="9" s="1"/>
  <c r="B70" i="9" s="1"/>
  <c r="F70" i="9"/>
  <c r="H69" i="9"/>
  <c r="G69" i="9"/>
  <c r="F69" i="9"/>
  <c r="E69" i="9"/>
  <c r="B69" i="9" s="1"/>
  <c r="H68" i="9"/>
  <c r="G68" i="9"/>
  <c r="E68" i="9" s="1"/>
  <c r="B68" i="9" s="1"/>
  <c r="F68" i="9"/>
  <c r="H67" i="9"/>
  <c r="G67" i="9"/>
  <c r="E67" i="9" s="1"/>
  <c r="B67" i="9" s="1"/>
  <c r="F67" i="9"/>
  <c r="H66" i="9"/>
  <c r="G66" i="9"/>
  <c r="F66" i="9"/>
  <c r="E66" i="9"/>
  <c r="B66" i="9" s="1"/>
  <c r="H65" i="9"/>
  <c r="E65" i="9" s="1"/>
  <c r="B65" i="9" s="1"/>
  <c r="G65" i="9"/>
  <c r="F65" i="9"/>
  <c r="H64" i="9"/>
  <c r="G64" i="9"/>
  <c r="F64" i="9"/>
  <c r="E64" i="9"/>
  <c r="B64" i="9" s="1"/>
  <c r="H63" i="9"/>
  <c r="G63" i="9"/>
  <c r="F63" i="9"/>
  <c r="H62" i="9"/>
  <c r="G62" i="9"/>
  <c r="F62" i="9"/>
  <c r="E62" i="9"/>
  <c r="B62" i="9"/>
  <c r="H61" i="9"/>
  <c r="E61" i="9" s="1"/>
  <c r="B61" i="9" s="1"/>
  <c r="G61" i="9"/>
  <c r="F61" i="9"/>
  <c r="H60" i="9"/>
  <c r="G60" i="9"/>
  <c r="F60" i="9"/>
  <c r="B60" i="9" s="1"/>
  <c r="E60" i="9"/>
  <c r="H59" i="9"/>
  <c r="G59" i="9"/>
  <c r="E59" i="9" s="1"/>
  <c r="B59" i="9" s="1"/>
  <c r="F59" i="9"/>
  <c r="H58" i="9"/>
  <c r="G58" i="9"/>
  <c r="E58" i="9" s="1"/>
  <c r="B58" i="9" s="1"/>
  <c r="F58" i="9"/>
  <c r="H57" i="9"/>
  <c r="G57" i="9"/>
  <c r="F57" i="9"/>
  <c r="E57" i="9"/>
  <c r="B57" i="9" s="1"/>
  <c r="H56" i="9"/>
  <c r="G56" i="9"/>
  <c r="E56" i="9" s="1"/>
  <c r="B56" i="9" s="1"/>
  <c r="F56" i="9"/>
  <c r="H55" i="9"/>
  <c r="G55" i="9"/>
  <c r="E55" i="9" s="1"/>
  <c r="B55" i="9" s="1"/>
  <c r="F55" i="9"/>
  <c r="H54" i="9"/>
  <c r="E54" i="9" s="1"/>
  <c r="B54" i="9" s="1"/>
  <c r="G54" i="9"/>
  <c r="F54" i="9"/>
  <c r="H53" i="9"/>
  <c r="E53" i="9" s="1"/>
  <c r="B53" i="9" s="1"/>
  <c r="G53" i="9"/>
  <c r="F53" i="9"/>
  <c r="H52" i="9"/>
  <c r="G52" i="9"/>
  <c r="F52" i="9"/>
  <c r="E52" i="9"/>
  <c r="H51" i="9"/>
  <c r="G51" i="9"/>
  <c r="E51" i="9" s="1"/>
  <c r="B51" i="9" s="1"/>
  <c r="F51" i="9"/>
  <c r="H50" i="9"/>
  <c r="G50" i="9"/>
  <c r="F50" i="9"/>
  <c r="E50" i="9"/>
  <c r="B50" i="9"/>
  <c r="H49" i="9"/>
  <c r="E49" i="9" s="1"/>
  <c r="B49" i="9" s="1"/>
  <c r="G49" i="9"/>
  <c r="F49" i="9"/>
  <c r="H48" i="9"/>
  <c r="G48" i="9"/>
  <c r="E48" i="9" s="1"/>
  <c r="B48" i="9" s="1"/>
  <c r="F48" i="9"/>
  <c r="H47" i="9"/>
  <c r="G47" i="9"/>
  <c r="E47" i="9" s="1"/>
  <c r="B47" i="9" s="1"/>
  <c r="F47" i="9"/>
  <c r="H46" i="9"/>
  <c r="G46" i="9"/>
  <c r="E46" i="9" s="1"/>
  <c r="B46" i="9" s="1"/>
  <c r="F46" i="9"/>
  <c r="H45" i="9"/>
  <c r="G45" i="9"/>
  <c r="E45" i="9" s="1"/>
  <c r="B45" i="9" s="1"/>
  <c r="F45" i="9"/>
  <c r="H44" i="9"/>
  <c r="G44" i="9"/>
  <c r="E44" i="9" s="1"/>
  <c r="B44" i="9" s="1"/>
  <c r="F44" i="9"/>
  <c r="H43" i="9"/>
  <c r="G43" i="9"/>
  <c r="E43" i="9" s="1"/>
  <c r="B43" i="9" s="1"/>
  <c r="F43" i="9"/>
  <c r="H42" i="9"/>
  <c r="G42" i="9"/>
  <c r="E42" i="9" s="1"/>
  <c r="B42" i="9" s="1"/>
  <c r="F42" i="9"/>
  <c r="H41" i="9"/>
  <c r="G41" i="9"/>
  <c r="F41" i="9"/>
  <c r="H40" i="9"/>
  <c r="G40" i="9"/>
  <c r="E40" i="9" s="1"/>
  <c r="B40" i="9" s="1"/>
  <c r="F40" i="9"/>
  <c r="H39" i="9"/>
  <c r="G39" i="9"/>
  <c r="E39" i="9" s="1"/>
  <c r="B39" i="9" s="1"/>
  <c r="F39" i="9"/>
  <c r="H38" i="9"/>
  <c r="G38" i="9"/>
  <c r="E38" i="9" s="1"/>
  <c r="B38" i="9" s="1"/>
  <c r="F38" i="9"/>
  <c r="H37" i="9"/>
  <c r="E37" i="9" s="1"/>
  <c r="B37" i="9" s="1"/>
  <c r="G37" i="9"/>
  <c r="F37" i="9"/>
  <c r="H36" i="9"/>
  <c r="G36" i="9"/>
  <c r="F36" i="9"/>
  <c r="B36" i="9" s="1"/>
  <c r="E36" i="9"/>
  <c r="H35" i="9"/>
  <c r="G35" i="9"/>
  <c r="E35" i="9" s="1"/>
  <c r="B35" i="9" s="1"/>
  <c r="F35" i="9"/>
  <c r="H34" i="9"/>
  <c r="G34" i="9"/>
  <c r="E34" i="9" s="1"/>
  <c r="B34" i="9" s="1"/>
  <c r="F34" i="9"/>
  <c r="H33" i="9"/>
  <c r="G33" i="9"/>
  <c r="E33" i="9" s="1"/>
  <c r="B33" i="9" s="1"/>
  <c r="F33" i="9"/>
  <c r="H32" i="9"/>
  <c r="G32" i="9"/>
  <c r="F32" i="9"/>
  <c r="H31" i="9"/>
  <c r="G31" i="9"/>
  <c r="E31" i="9" s="1"/>
  <c r="B31" i="9" s="1"/>
  <c r="F31" i="9"/>
  <c r="H30" i="9"/>
  <c r="G30" i="9"/>
  <c r="F30" i="9"/>
  <c r="H29" i="9"/>
  <c r="E29" i="9" s="1"/>
  <c r="B29" i="9" s="1"/>
  <c r="G29" i="9"/>
  <c r="F29" i="9"/>
  <c r="H28" i="9"/>
  <c r="G28" i="9"/>
  <c r="E28" i="9" s="1"/>
  <c r="B28" i="9" s="1"/>
  <c r="F28" i="9"/>
  <c r="H27" i="9"/>
  <c r="G27" i="9"/>
  <c r="F27" i="9"/>
  <c r="H26" i="9"/>
  <c r="G26" i="9"/>
  <c r="F26" i="9"/>
  <c r="E26" i="9"/>
  <c r="B26" i="9"/>
  <c r="H25" i="9"/>
  <c r="E25" i="9" s="1"/>
  <c r="B25" i="9" s="1"/>
  <c r="G25" i="9"/>
  <c r="F25" i="9"/>
  <c r="H24" i="9"/>
  <c r="G24" i="9"/>
  <c r="F24" i="9"/>
  <c r="B24" i="9" s="1"/>
  <c r="E24" i="9"/>
  <c r="H23" i="9"/>
  <c r="G23" i="9"/>
  <c r="E23" i="9" s="1"/>
  <c r="B23" i="9" s="1"/>
  <c r="F23" i="9"/>
  <c r="H22" i="9"/>
  <c r="G22" i="9"/>
  <c r="E22" i="9" s="1"/>
  <c r="B22" i="9" s="1"/>
  <c r="F22" i="9"/>
  <c r="F21" i="9"/>
  <c r="F4" i="9"/>
  <c r="O3" i="9"/>
  <c r="I3" i="9"/>
  <c r="G164" i="9" s="1"/>
  <c r="E164" i="9" s="1"/>
  <c r="B164" i="9" s="1"/>
  <c r="H3" i="9"/>
  <c r="G3" i="9"/>
  <c r="D101" i="8"/>
  <c r="D95" i="8"/>
  <c r="D90" i="8"/>
  <c r="D85" i="8"/>
  <c r="D80" i="8"/>
  <c r="D75" i="8"/>
  <c r="D70" i="8"/>
  <c r="D65" i="8"/>
  <c r="D60" i="8"/>
  <c r="D55" i="8"/>
  <c r="D50" i="8"/>
  <c r="D44" i="8"/>
  <c r="D36" i="8"/>
  <c r="D26" i="8"/>
  <c r="D24" i="8"/>
  <c r="C1499" i="1" s="1"/>
  <c r="D18" i="8"/>
  <c r="D8" i="8"/>
  <c r="D6" i="8"/>
  <c r="E44" i="7"/>
  <c r="E38" i="7" s="1"/>
  <c r="D44" i="7"/>
  <c r="E39" i="7"/>
  <c r="D39" i="7"/>
  <c r="D38" i="7" s="1"/>
  <c r="E30" i="7"/>
  <c r="D30" i="7"/>
  <c r="E23" i="7"/>
  <c r="D23" i="7"/>
  <c r="D22" i="7"/>
  <c r="E14" i="7"/>
  <c r="E6" i="7" s="1"/>
  <c r="D14" i="7"/>
  <c r="E7" i="7"/>
  <c r="D7" i="7"/>
  <c r="D6" i="7" s="1"/>
  <c r="F140" i="6"/>
  <c r="F139" i="6"/>
  <c r="F138" i="6"/>
  <c r="F137" i="6"/>
  <c r="F136" i="6"/>
  <c r="F135" i="6"/>
  <c r="F134" i="6"/>
  <c r="F133" i="6"/>
  <c r="F132" i="6"/>
  <c r="F131" i="6"/>
  <c r="E130" i="6"/>
  <c r="D130" i="6"/>
  <c r="E129" i="6"/>
  <c r="F128" i="6"/>
  <c r="F127" i="6"/>
  <c r="F126" i="6"/>
  <c r="F125" i="6"/>
  <c r="F124" i="6"/>
  <c r="F123" i="6"/>
  <c r="E122" i="6"/>
  <c r="D122" i="6"/>
  <c r="F121" i="6"/>
  <c r="F120" i="6"/>
  <c r="F119" i="6"/>
  <c r="E118" i="6"/>
  <c r="D118" i="6"/>
  <c r="F118" i="6" s="1"/>
  <c r="F117" i="6"/>
  <c r="F116" i="6"/>
  <c r="F115" i="6"/>
  <c r="E115" i="6"/>
  <c r="D115" i="6"/>
  <c r="E114" i="6"/>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F90" i="6" s="1"/>
  <c r="E89" i="6"/>
  <c r="D89" i="6"/>
  <c r="F89"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E35" i="6" s="1"/>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D258" i="5" s="1"/>
  <c r="F258" i="5" s="1"/>
  <c r="F257" i="5"/>
  <c r="F256" i="5"/>
  <c r="F255" i="5"/>
  <c r="F254" i="5"/>
  <c r="F253" i="5"/>
  <c r="F252" i="5"/>
  <c r="F251" i="5"/>
  <c r="E250" i="5"/>
  <c r="D250" i="5"/>
  <c r="F249" i="5"/>
  <c r="F248" i="5"/>
  <c r="F247" i="5"/>
  <c r="E246" i="5"/>
  <c r="D246" i="5"/>
  <c r="F244" i="5"/>
  <c r="F243" i="5"/>
  <c r="E242" i="5"/>
  <c r="D242" i="5"/>
  <c r="F242" i="5" s="1"/>
  <c r="F241" i="5"/>
  <c r="F240" i="5"/>
  <c r="E239" i="5"/>
  <c r="D239" i="5"/>
  <c r="E238" i="5"/>
  <c r="F236" i="5"/>
  <c r="F235" i="5"/>
  <c r="E234" i="5"/>
  <c r="D234" i="5"/>
  <c r="F234" i="5" s="1"/>
  <c r="F233" i="5"/>
  <c r="F232" i="5"/>
  <c r="F231" i="5"/>
  <c r="F230" i="5"/>
  <c r="F229" i="5"/>
  <c r="F228" i="5"/>
  <c r="F227" i="5"/>
  <c r="F226" i="5"/>
  <c r="F225" i="5"/>
  <c r="E224" i="5"/>
  <c r="E206" i="5" s="1"/>
  <c r="H311" i="9" s="1"/>
  <c r="D224" i="5"/>
  <c r="F224" i="5" s="1"/>
  <c r="F223" i="5"/>
  <c r="F222" i="5"/>
  <c r="F221" i="5"/>
  <c r="F220" i="5"/>
  <c r="F219" i="5"/>
  <c r="F218" i="5"/>
  <c r="F217" i="5"/>
  <c r="F216" i="5"/>
  <c r="F215" i="5"/>
  <c r="F214" i="5"/>
  <c r="F213" i="5"/>
  <c r="F212" i="5"/>
  <c r="F211" i="5"/>
  <c r="F210" i="5"/>
  <c r="F209" i="5"/>
  <c r="F208" i="5"/>
  <c r="E207" i="5"/>
  <c r="D207" i="5"/>
  <c r="D206" i="5" s="1"/>
  <c r="C1183" i="1" s="1"/>
  <c r="F205" i="5"/>
  <c r="F204" i="5"/>
  <c r="F203" i="5"/>
  <c r="F202" i="5"/>
  <c r="F201" i="5"/>
  <c r="F200" i="5"/>
  <c r="F199" i="5"/>
  <c r="E198" i="5"/>
  <c r="D198" i="5"/>
  <c r="F198" i="5" s="1"/>
  <c r="F197" i="5"/>
  <c r="F196" i="5"/>
  <c r="F195" i="5"/>
  <c r="F194" i="5"/>
  <c r="F193" i="5"/>
  <c r="F192" i="5"/>
  <c r="F191" i="5"/>
  <c r="E191" i="5"/>
  <c r="E190" i="5" s="1"/>
  <c r="H310" i="9" s="1"/>
  <c r="D191" i="5"/>
  <c r="D190" i="5" s="1"/>
  <c r="F189" i="5"/>
  <c r="F188" i="5"/>
  <c r="F187" i="5"/>
  <c r="F186" i="5"/>
  <c r="F185" i="5"/>
  <c r="F184" i="5"/>
  <c r="F183" i="5"/>
  <c r="F182" i="5"/>
  <c r="F181" i="5"/>
  <c r="E180" i="5"/>
  <c r="D180" i="5"/>
  <c r="F180" i="5" s="1"/>
  <c r="F179" i="5"/>
  <c r="F178" i="5"/>
  <c r="E177" i="5"/>
  <c r="H308" i="9" s="1"/>
  <c r="D177" i="5"/>
  <c r="G308" i="9" s="1"/>
  <c r="E308" i="9" s="1"/>
  <c r="B308" i="9" s="1"/>
  <c r="E176" i="5"/>
  <c r="F173" i="5"/>
  <c r="F172" i="5"/>
  <c r="F171" i="5"/>
  <c r="E170" i="5"/>
  <c r="D170" i="5"/>
  <c r="C1148" i="1" s="1"/>
  <c r="F169" i="5"/>
  <c r="F168" i="5"/>
  <c r="F167" i="5"/>
  <c r="F166" i="5"/>
  <c r="F165" i="5"/>
  <c r="E164" i="5"/>
  <c r="D164" i="5"/>
  <c r="F164" i="5" s="1"/>
  <c r="F163" i="5"/>
  <c r="F162" i="5"/>
  <c r="F161" i="5"/>
  <c r="F160" i="5"/>
  <c r="F159" i="5"/>
  <c r="F158" i="5"/>
  <c r="F157" i="5"/>
  <c r="F156" i="5"/>
  <c r="F155" i="5"/>
  <c r="F154" i="5"/>
  <c r="F153" i="5"/>
  <c r="F152" i="5"/>
  <c r="F151" i="5"/>
  <c r="F150" i="5"/>
  <c r="E149" i="5"/>
  <c r="E146" i="5" s="1"/>
  <c r="D149" i="5"/>
  <c r="D146" i="5" s="1"/>
  <c r="C1124" i="1" s="1"/>
  <c r="F148" i="5"/>
  <c r="F147" i="5"/>
  <c r="F145" i="5"/>
  <c r="F144" i="5"/>
  <c r="F143" i="5"/>
  <c r="E142" i="5"/>
  <c r="E134" i="5" s="1"/>
  <c r="D142" i="5"/>
  <c r="F142" i="5" s="1"/>
  <c r="F141" i="5"/>
  <c r="F140" i="5"/>
  <c r="F139" i="5"/>
  <c r="F138" i="5"/>
  <c r="F137" i="5"/>
  <c r="F136" i="5"/>
  <c r="E135" i="5"/>
  <c r="D135" i="5"/>
  <c r="F135" i="5" s="1"/>
  <c r="D134" i="5"/>
  <c r="F133" i="5"/>
  <c r="F132" i="5"/>
  <c r="F131" i="5"/>
  <c r="F130" i="5"/>
  <c r="F129" i="5"/>
  <c r="F128" i="5"/>
  <c r="F127" i="5"/>
  <c r="E126" i="5"/>
  <c r="D126" i="5"/>
  <c r="F126" i="5" s="1"/>
  <c r="F125" i="5"/>
  <c r="F124" i="5"/>
  <c r="F123" i="5"/>
  <c r="F122" i="5"/>
  <c r="F121" i="5"/>
  <c r="F120" i="5"/>
  <c r="E119" i="5"/>
  <c r="E118" i="5" s="1"/>
  <c r="E68" i="5" s="1"/>
  <c r="I21" i="3" s="1"/>
  <c r="D119" i="5"/>
  <c r="F119" i="5" s="1"/>
  <c r="D118" i="5"/>
  <c r="C1096" i="1" s="1"/>
  <c r="F117" i="5"/>
  <c r="F116" i="5"/>
  <c r="F115" i="5"/>
  <c r="F114" i="5"/>
  <c r="F113" i="5"/>
  <c r="F112" i="5"/>
  <c r="F111" i="5"/>
  <c r="F110" i="5"/>
  <c r="F109" i="5"/>
  <c r="F108" i="5"/>
  <c r="F107" i="5"/>
  <c r="E106" i="5"/>
  <c r="E87" i="5" s="1"/>
  <c r="D106" i="5"/>
  <c r="F106" i="5" s="1"/>
  <c r="F105" i="5"/>
  <c r="F104" i="5"/>
  <c r="F103" i="5"/>
  <c r="F102" i="5"/>
  <c r="F101" i="5"/>
  <c r="F100" i="5"/>
  <c r="F99" i="5"/>
  <c r="F98" i="5"/>
  <c r="F97" i="5"/>
  <c r="F96" i="5"/>
  <c r="F95" i="5"/>
  <c r="F94" i="5"/>
  <c r="F93" i="5"/>
  <c r="F92" i="5"/>
  <c r="F91" i="5"/>
  <c r="F90" i="5"/>
  <c r="F89" i="5"/>
  <c r="E88" i="5"/>
  <c r="F88" i="5" s="1"/>
  <c r="D88" i="5"/>
  <c r="D87" i="5"/>
  <c r="F86" i="5"/>
  <c r="F85" i="5"/>
  <c r="F84" i="5"/>
  <c r="F83" i="5"/>
  <c r="F82" i="5"/>
  <c r="F81" i="5"/>
  <c r="F80" i="5"/>
  <c r="F79" i="5"/>
  <c r="E79" i="5"/>
  <c r="D79" i="5"/>
  <c r="E78" i="5"/>
  <c r="D78" i="5"/>
  <c r="F77" i="5"/>
  <c r="F76" i="5"/>
  <c r="F75" i="5"/>
  <c r="F74" i="5"/>
  <c r="F73" i="5"/>
  <c r="F72" i="5"/>
  <c r="F71" i="5"/>
  <c r="E70" i="5"/>
  <c r="D70" i="5"/>
  <c r="F70" i="5" s="1"/>
  <c r="E69" i="5"/>
  <c r="F67" i="5"/>
  <c r="F66" i="5"/>
  <c r="F65" i="5"/>
  <c r="F64" i="5"/>
  <c r="E63" i="5"/>
  <c r="D63" i="5"/>
  <c r="F63" i="5" s="1"/>
  <c r="F62" i="5"/>
  <c r="F61" i="5"/>
  <c r="F60" i="5"/>
  <c r="F59" i="5"/>
  <c r="F58" i="5"/>
  <c r="F57"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E35" i="5"/>
  <c r="F35" i="5" s="1"/>
  <c r="D35" i="5"/>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F632" i="4"/>
  <c r="E632" i="4"/>
  <c r="D632" i="4"/>
  <c r="F631" i="4"/>
  <c r="F630" i="4"/>
  <c r="F629" i="4"/>
  <c r="E629" i="4"/>
  <c r="D629" i="4"/>
  <c r="F628" i="4"/>
  <c r="F627" i="4"/>
  <c r="E626" i="4"/>
  <c r="E625" i="4" s="1"/>
  <c r="D626" i="4"/>
  <c r="G174" i="9" s="1"/>
  <c r="E174" i="9" s="1"/>
  <c r="B174" i="9"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F603" i="4"/>
  <c r="E603" i="4"/>
  <c r="H143" i="9" s="1"/>
  <c r="D603" i="4"/>
  <c r="F602" i="4"/>
  <c r="F601" i="4"/>
  <c r="F600" i="4"/>
  <c r="E599" i="4"/>
  <c r="D599" i="4"/>
  <c r="F599" i="4" s="1"/>
  <c r="F598" i="4"/>
  <c r="F597" i="4"/>
  <c r="F596" i="4"/>
  <c r="F595" i="4"/>
  <c r="F594" i="4"/>
  <c r="E594" i="4"/>
  <c r="D594" i="4"/>
  <c r="F592" i="4"/>
  <c r="F591" i="4"/>
  <c r="F590" i="4"/>
  <c r="E590" i="4"/>
  <c r="D590" i="4"/>
  <c r="F589" i="4"/>
  <c r="F588" i="4"/>
  <c r="E587" i="4"/>
  <c r="D587" i="4"/>
  <c r="F587" i="4" s="1"/>
  <c r="F586" i="4"/>
  <c r="E585" i="4"/>
  <c r="D585" i="4"/>
  <c r="F584" i="4"/>
  <c r="F583" i="4"/>
  <c r="F582" i="4"/>
  <c r="F581" i="4"/>
  <c r="E581" i="4"/>
  <c r="D581" i="4"/>
  <c r="E580" i="4"/>
  <c r="F579" i="4"/>
  <c r="F578" i="4"/>
  <c r="F577" i="4"/>
  <c r="E577" i="4"/>
  <c r="D577" i="4"/>
  <c r="F576" i="4"/>
  <c r="F575" i="4"/>
  <c r="F574" i="4"/>
  <c r="E574" i="4"/>
  <c r="D574" i="4"/>
  <c r="F573" i="4"/>
  <c r="F572" i="4"/>
  <c r="E571" i="4"/>
  <c r="D571" i="4"/>
  <c r="F570" i="4"/>
  <c r="F569" i="4"/>
  <c r="E568" i="4"/>
  <c r="D568" i="4"/>
  <c r="F568" i="4" s="1"/>
  <c r="F566" i="4"/>
  <c r="F565" i="4"/>
  <c r="F564" i="4"/>
  <c r="F563" i="4"/>
  <c r="E563" i="4"/>
  <c r="D563" i="4"/>
  <c r="F562" i="4"/>
  <c r="F561" i="4"/>
  <c r="F560" i="4"/>
  <c r="F559" i="4"/>
  <c r="F558" i="4"/>
  <c r="F557" i="4"/>
  <c r="F556" i="4"/>
  <c r="E555" i="4"/>
  <c r="E529" i="4" s="1"/>
  <c r="D555" i="4"/>
  <c r="F555" i="4" s="1"/>
  <c r="F554" i="4"/>
  <c r="F553" i="4"/>
  <c r="F552" i="4"/>
  <c r="F551" i="4"/>
  <c r="F550" i="4"/>
  <c r="E550" i="4"/>
  <c r="D550" i="4"/>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27" i="4"/>
  <c r="F526" i="4"/>
  <c r="F525" i="4"/>
  <c r="E525" i="4"/>
  <c r="D525" i="4"/>
  <c r="F524" i="4"/>
  <c r="F523" i="4"/>
  <c r="F522" i="4"/>
  <c r="E522" i="4"/>
  <c r="D522" i="4"/>
  <c r="G203" i="9" s="1"/>
  <c r="E203" i="9" s="1"/>
  <c r="B203" i="9" s="1"/>
  <c r="F521" i="4"/>
  <c r="F520" i="4"/>
  <c r="E519" i="4"/>
  <c r="D519" i="4"/>
  <c r="F519" i="4" s="1"/>
  <c r="F518" i="4"/>
  <c r="F517" i="4"/>
  <c r="F516" i="4"/>
  <c r="E516" i="4"/>
  <c r="E515" i="4" s="1"/>
  <c r="D516" i="4"/>
  <c r="D515" i="4" s="1"/>
  <c r="F515" i="4" s="1"/>
  <c r="F514" i="4"/>
  <c r="F513" i="4"/>
  <c r="F512" i="4"/>
  <c r="F511" i="4"/>
  <c r="F510" i="4"/>
  <c r="F509" i="4"/>
  <c r="F508" i="4"/>
  <c r="F507" i="4"/>
  <c r="E507" i="4"/>
  <c r="D507" i="4"/>
  <c r="F506" i="4"/>
  <c r="F505" i="4"/>
  <c r="F504" i="4"/>
  <c r="F503" i="4"/>
  <c r="E502" i="4"/>
  <c r="D502" i="4"/>
  <c r="F502" i="4" s="1"/>
  <c r="F501" i="4"/>
  <c r="F500" i="4"/>
  <c r="F499" i="4"/>
  <c r="F498" i="4"/>
  <c r="F497" i="4"/>
  <c r="F496" i="4"/>
  <c r="E495" i="4"/>
  <c r="F495" i="4" s="1"/>
  <c r="D495" i="4"/>
  <c r="F494" i="4"/>
  <c r="F493" i="4"/>
  <c r="F492" i="4"/>
  <c r="F491" i="4"/>
  <c r="E490" i="4"/>
  <c r="E484" i="4" s="1"/>
  <c r="D478" i="1" s="1"/>
  <c r="D490" i="4"/>
  <c r="F490" i="4" s="1"/>
  <c r="F489" i="4"/>
  <c r="F488" i="4"/>
  <c r="F487" i="4"/>
  <c r="F486" i="4"/>
  <c r="E485" i="4"/>
  <c r="D485" i="4"/>
  <c r="F485" i="4" s="1"/>
  <c r="D484" i="4"/>
  <c r="F483" i="4"/>
  <c r="F482" i="4"/>
  <c r="E481" i="4"/>
  <c r="D481" i="4"/>
  <c r="F481" i="4" s="1"/>
  <c r="F480" i="4"/>
  <c r="F479" i="4"/>
  <c r="E478" i="4"/>
  <c r="D478" i="4"/>
  <c r="F478" i="4" s="1"/>
  <c r="F477" i="4"/>
  <c r="F476" i="4"/>
  <c r="F475" i="4"/>
  <c r="F474" i="4"/>
  <c r="E473" i="4"/>
  <c r="E472" i="4" s="1"/>
  <c r="D473" i="4"/>
  <c r="F473" i="4" s="1"/>
  <c r="F471" i="4"/>
  <c r="F470" i="4"/>
  <c r="E469" i="4"/>
  <c r="E459" i="4" s="1"/>
  <c r="D469" i="4"/>
  <c r="F469" i="4" s="1"/>
  <c r="F468" i="4"/>
  <c r="F467" i="4"/>
  <c r="E466" i="4"/>
  <c r="D466" i="4"/>
  <c r="F466" i="4" s="1"/>
  <c r="F465" i="4"/>
  <c r="F464" i="4"/>
  <c r="F463" i="4"/>
  <c r="E463" i="4"/>
  <c r="D463" i="4"/>
  <c r="F462" i="4"/>
  <c r="F461" i="4"/>
  <c r="F460" i="4"/>
  <c r="E460" i="4"/>
  <c r="D460" i="4"/>
  <c r="F458" i="4"/>
  <c r="F457" i="4"/>
  <c r="F456" i="4"/>
  <c r="E455" i="4"/>
  <c r="D455" i="4"/>
  <c r="F455" i="4" s="1"/>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E430" i="4"/>
  <c r="D430" i="4"/>
  <c r="F430" i="4" s="1"/>
  <c r="F429" i="4"/>
  <c r="F428" i="4"/>
  <c r="F427" i="4"/>
  <c r="E427" i="4"/>
  <c r="E421" i="4" s="1"/>
  <c r="D427" i="4"/>
  <c r="F426" i="4"/>
  <c r="F425" i="4"/>
  <c r="F424" i="4"/>
  <c r="F423" i="4"/>
  <c r="E422" i="4"/>
  <c r="D422" i="4"/>
  <c r="G194" i="9" s="1"/>
  <c r="E194" i="9" s="1"/>
  <c r="B194" i="9" s="1"/>
  <c r="E418" i="4"/>
  <c r="D418" i="4"/>
  <c r="C413" i="1" s="1"/>
  <c r="E417" i="4"/>
  <c r="D417" i="4"/>
  <c r="E416" i="4"/>
  <c r="D411" i="1" s="1"/>
  <c r="D416" i="4"/>
  <c r="F411" i="4"/>
  <c r="F410" i="4"/>
  <c r="F409" i="4"/>
  <c r="F406" i="4"/>
  <c r="F405" i="4"/>
  <c r="F404" i="4"/>
  <c r="F403" i="4"/>
  <c r="E402" i="4"/>
  <c r="D402" i="4"/>
  <c r="F402" i="4" s="1"/>
  <c r="F401" i="4"/>
  <c r="E400" i="4"/>
  <c r="D400" i="4"/>
  <c r="F400" i="4" s="1"/>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D369" i="4"/>
  <c r="F369" i="4" s="1"/>
  <c r="F368" i="4"/>
  <c r="F367" i="4"/>
  <c r="F366" i="4"/>
  <c r="F365" i="4"/>
  <c r="E364" i="4"/>
  <c r="E363" i="4" s="1"/>
  <c r="E350" i="4" s="1"/>
  <c r="D364" i="4"/>
  <c r="F362" i="4"/>
  <c r="F361" i="4"/>
  <c r="F360" i="4"/>
  <c r="F359" i="4"/>
  <c r="F358" i="4"/>
  <c r="F357" i="4"/>
  <c r="E356" i="4"/>
  <c r="E351" i="4" s="1"/>
  <c r="D356" i="4"/>
  <c r="F355" i="4"/>
  <c r="F354" i="4"/>
  <c r="F353" i="4"/>
  <c r="F352" i="4"/>
  <c r="E352" i="4"/>
  <c r="D352" i="4"/>
  <c r="F349" i="4"/>
  <c r="E348" i="4"/>
  <c r="D348" i="4"/>
  <c r="F348" i="4" s="1"/>
  <c r="F347" i="4"/>
  <c r="F346" i="4"/>
  <c r="E345" i="4"/>
  <c r="D345" i="4"/>
  <c r="F345" i="4" s="1"/>
  <c r="E344" i="4"/>
  <c r="D344" i="4"/>
  <c r="F344" i="4" s="1"/>
  <c r="F343" i="4"/>
  <c r="F342" i="4"/>
  <c r="F341" i="4"/>
  <c r="F340" i="4"/>
  <c r="F339" i="4"/>
  <c r="E339" i="4"/>
  <c r="D339" i="4"/>
  <c r="F338" i="4"/>
  <c r="F337" i="4"/>
  <c r="E336" i="4"/>
  <c r="D336" i="4"/>
  <c r="F336" i="4" s="1"/>
  <c r="F335" i="4"/>
  <c r="F334" i="4"/>
  <c r="F333" i="4"/>
  <c r="F332" i="4"/>
  <c r="F331" i="4"/>
  <c r="E331" i="4"/>
  <c r="D331" i="4"/>
  <c r="F330" i="4"/>
  <c r="F329" i="4"/>
  <c r="F328" i="4"/>
  <c r="F327" i="4"/>
  <c r="E326" i="4"/>
  <c r="F326" i="4" s="1"/>
  <c r="D326" i="4"/>
  <c r="F325" i="4"/>
  <c r="F324" i="4"/>
  <c r="F323" i="4"/>
  <c r="F322" i="4"/>
  <c r="F321" i="4"/>
  <c r="F320" i="4"/>
  <c r="F319" i="4"/>
  <c r="F318" i="4"/>
  <c r="E317" i="4"/>
  <c r="D317" i="4"/>
  <c r="F316" i="4"/>
  <c r="F315" i="4"/>
  <c r="F314" i="4"/>
  <c r="F313" i="4"/>
  <c r="E312" i="4"/>
  <c r="D312" i="4"/>
  <c r="F312" i="4" s="1"/>
  <c r="F310" i="4"/>
  <c r="F309" i="4"/>
  <c r="F308" i="4"/>
  <c r="F307" i="4"/>
  <c r="F306" i="4"/>
  <c r="F305" i="4"/>
  <c r="E304" i="4"/>
  <c r="D304" i="4"/>
  <c r="D299" i="4" s="1"/>
  <c r="F303" i="4"/>
  <c r="F302" i="4"/>
  <c r="F301"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E263" i="4"/>
  <c r="F262" i="4"/>
  <c r="F261" i="4"/>
  <c r="F260" i="4"/>
  <c r="E259" i="4"/>
  <c r="D259" i="4"/>
  <c r="F259" i="4" s="1"/>
  <c r="F258" i="4"/>
  <c r="F257" i="4"/>
  <c r="F256" i="4"/>
  <c r="F255" i="4"/>
  <c r="F254" i="4"/>
  <c r="E253" i="4"/>
  <c r="E252" i="4" s="1"/>
  <c r="D253" i="4"/>
  <c r="F253" i="4" s="1"/>
  <c r="F251" i="4"/>
  <c r="F250" i="4"/>
  <c r="F249" i="4"/>
  <c r="F248" i="4"/>
  <c r="F247" i="4"/>
  <c r="E247" i="4"/>
  <c r="D247" i="4"/>
  <c r="F246" i="4"/>
  <c r="F245" i="4"/>
  <c r="F244" i="4"/>
  <c r="E244" i="4"/>
  <c r="D244" i="4"/>
  <c r="F243" i="4"/>
  <c r="F242" i="4"/>
  <c r="F241" i="4"/>
  <c r="E240" i="4"/>
  <c r="D240" i="4"/>
  <c r="F240" i="4" s="1"/>
  <c r="F239" i="4"/>
  <c r="F238" i="4"/>
  <c r="F237" i="4"/>
  <c r="F236" i="4"/>
  <c r="E236" i="4"/>
  <c r="D236" i="4"/>
  <c r="F235" i="4"/>
  <c r="F234" i="4"/>
  <c r="F233" i="4"/>
  <c r="F232" i="4"/>
  <c r="E231" i="4"/>
  <c r="F231" i="4" s="1"/>
  <c r="D231" i="4"/>
  <c r="F230" i="4"/>
  <c r="F229" i="4"/>
  <c r="F228" i="4"/>
  <c r="E228" i="4"/>
  <c r="D228" i="4"/>
  <c r="F227" i="4"/>
  <c r="F226" i="4"/>
  <c r="E225" i="4"/>
  <c r="D225" i="4"/>
  <c r="F223" i="4"/>
  <c r="F222" i="4"/>
  <c r="F221" i="4"/>
  <c r="F220" i="4"/>
  <c r="F219" i="4"/>
  <c r="E219" i="4"/>
  <c r="D219" i="4"/>
  <c r="F218" i="4"/>
  <c r="F217" i="4"/>
  <c r="F216" i="4"/>
  <c r="E216" i="4"/>
  <c r="D216" i="4"/>
  <c r="D215" i="4" s="1"/>
  <c r="F215" i="4" s="1"/>
  <c r="E215" i="4"/>
  <c r="F214" i="4"/>
  <c r="F213" i="4"/>
  <c r="F212" i="4"/>
  <c r="F211" i="4"/>
  <c r="E210" i="4"/>
  <c r="E196" i="4" s="1"/>
  <c r="D210" i="4"/>
  <c r="F210" i="4" s="1"/>
  <c r="F209" i="4"/>
  <c r="F208" i="4"/>
  <c r="F207" i="4"/>
  <c r="F206" i="4"/>
  <c r="F205" i="4"/>
  <c r="F204" i="4"/>
  <c r="F203" i="4"/>
  <c r="E202" i="4"/>
  <c r="D202" i="4"/>
  <c r="F201" i="4"/>
  <c r="F200" i="4"/>
  <c r="F199" i="4"/>
  <c r="F198" i="4"/>
  <c r="F197" i="4"/>
  <c r="E197" i="4"/>
  <c r="D197"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8" i="4"/>
  <c r="F167" i="4"/>
  <c r="F166" i="4"/>
  <c r="F165" i="4"/>
  <c r="E164" i="4"/>
  <c r="E163" i="4" s="1"/>
  <c r="D164" i="4"/>
  <c r="F162" i="4"/>
  <c r="F161" i="4"/>
  <c r="F160" i="4"/>
  <c r="E159" i="4"/>
  <c r="D159" i="4"/>
  <c r="F159" i="4" s="1"/>
  <c r="F158" i="4"/>
  <c r="F157" i="4"/>
  <c r="F156" i="4"/>
  <c r="F155" i="4"/>
  <c r="F154" i="4"/>
  <c r="E153" i="4"/>
  <c r="E152" i="4" s="1"/>
  <c r="D148" i="1" s="1"/>
  <c r="D153" i="4"/>
  <c r="D152" i="4" s="1"/>
  <c r="C148" i="1" s="1"/>
  <c r="F150" i="4"/>
  <c r="F149" i="4"/>
  <c r="F148" i="4"/>
  <c r="F147" i="4"/>
  <c r="F146" i="4"/>
  <c r="F145" i="4"/>
  <c r="F144" i="4"/>
  <c r="F143" i="4"/>
  <c r="F142" i="4"/>
  <c r="F141" i="4"/>
  <c r="E140" i="4"/>
  <c r="E139" i="4" s="1"/>
  <c r="D140" i="4"/>
  <c r="D139" i="4" s="1"/>
  <c r="F138" i="4"/>
  <c r="F137" i="4"/>
  <c r="F136" i="4"/>
  <c r="F135" i="4"/>
  <c r="E134" i="4"/>
  <c r="D134" i="4"/>
  <c r="C130" i="1" s="1"/>
  <c r="E133" i="4"/>
  <c r="F132" i="4"/>
  <c r="F131" i="4"/>
  <c r="F130" i="4"/>
  <c r="F129" i="4"/>
  <c r="E128" i="4"/>
  <c r="D128" i="4"/>
  <c r="F128" i="4" s="1"/>
  <c r="F127" i="4"/>
  <c r="F126" i="4"/>
  <c r="E125" i="4"/>
  <c r="E124" i="4" s="1"/>
  <c r="D125" i="4"/>
  <c r="F125" i="4" s="1"/>
  <c r="F123" i="4"/>
  <c r="F122" i="4"/>
  <c r="F121" i="4"/>
  <c r="E120" i="4"/>
  <c r="D120" i="4"/>
  <c r="F120" i="4" s="1"/>
  <c r="F119" i="4"/>
  <c r="F118" i="4"/>
  <c r="F117" i="4"/>
  <c r="F116" i="4"/>
  <c r="F115" i="4"/>
  <c r="F114" i="4"/>
  <c r="F113" i="4"/>
  <c r="E112" i="4"/>
  <c r="D112" i="4"/>
  <c r="F112" i="4" s="1"/>
  <c r="F111" i="4"/>
  <c r="F110" i="4"/>
  <c r="F109" i="4"/>
  <c r="F108" i="4"/>
  <c r="E107" i="4"/>
  <c r="E106" i="4" s="1"/>
  <c r="D107" i="4"/>
  <c r="F107" i="4" s="1"/>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E71" i="4"/>
  <c r="D71" i="4"/>
  <c r="F71" i="4" s="1"/>
  <c r="F70" i="4"/>
  <c r="F69" i="4"/>
  <c r="E68" i="4"/>
  <c r="D68" i="4"/>
  <c r="F67" i="4"/>
  <c r="F66" i="4"/>
  <c r="E65" i="4"/>
  <c r="F65" i="4" s="1"/>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E44" i="4" s="1"/>
  <c r="D45" i="4"/>
  <c r="D44" i="4"/>
  <c r="F44" i="4" s="1"/>
  <c r="F43" i="4"/>
  <c r="F42" i="4"/>
  <c r="F41" i="4"/>
  <c r="E40" i="4"/>
  <c r="D40" i="4"/>
  <c r="F40" i="4" s="1"/>
  <c r="F39" i="4"/>
  <c r="F38" i="4"/>
  <c r="E37" i="4"/>
  <c r="D37" i="4"/>
  <c r="F37" i="4" s="1"/>
  <c r="F36" i="4"/>
  <c r="F35" i="4"/>
  <c r="F34" i="4"/>
  <c r="F33" i="4"/>
  <c r="F32" i="4"/>
  <c r="F31" i="4"/>
  <c r="F30" i="4"/>
  <c r="F29" i="4"/>
  <c r="E29" i="4"/>
  <c r="D29" i="4"/>
  <c r="G177" i="9" s="1"/>
  <c r="E177" i="9" s="1"/>
  <c r="B177" i="9" s="1"/>
  <c r="F28" i="4"/>
  <c r="F27" i="4"/>
  <c r="F26" i="4"/>
  <c r="F25" i="4"/>
  <c r="F24" i="4"/>
  <c r="F23" i="4"/>
  <c r="E23" i="4"/>
  <c r="D23" i="4"/>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G30" i="3"/>
  <c r="B30" i="3"/>
  <c r="G29" i="3"/>
  <c r="B29" i="3"/>
  <c r="G28" i="3"/>
  <c r="B28" i="3"/>
  <c r="I27" i="3"/>
  <c r="G27" i="3"/>
  <c r="B27" i="3"/>
  <c r="I26" i="3"/>
  <c r="H26" i="3"/>
  <c r="G26" i="3"/>
  <c r="B26" i="3"/>
  <c r="I25" i="3"/>
  <c r="G25" i="3"/>
  <c r="B25" i="3"/>
  <c r="I24" i="3"/>
  <c r="H24" i="3"/>
  <c r="G24" i="3"/>
  <c r="B24" i="3"/>
  <c r="G23" i="3"/>
  <c r="B23" i="3"/>
  <c r="I22" i="3"/>
  <c r="G22" i="3"/>
  <c r="B22" i="3"/>
  <c r="G21" i="3"/>
  <c r="B21" i="3"/>
  <c r="G20" i="3"/>
  <c r="B20" i="3"/>
  <c r="G19" i="3"/>
  <c r="B19" i="3"/>
  <c r="G18" i="3"/>
  <c r="B18" i="3"/>
  <c r="G17" i="3"/>
  <c r="B17" i="3"/>
  <c r="G16" i="3"/>
  <c r="B16" i="3"/>
  <c r="H10" i="3" a="1"/>
  <c r="H10" i="3" s="1"/>
  <c r="L3" i="9" s="1"/>
  <c r="G1580" i="1"/>
  <c r="C1580" i="1"/>
  <c r="H1580" i="1" s="1"/>
  <c r="C1579" i="1"/>
  <c r="H1579" i="1" s="1"/>
  <c r="H1578" i="1"/>
  <c r="C1578" i="1"/>
  <c r="G1578" i="1" s="1"/>
  <c r="H1577" i="1"/>
  <c r="G1577" i="1"/>
  <c r="C1577" i="1"/>
  <c r="G1576" i="1"/>
  <c r="C1576" i="1"/>
  <c r="H1576" i="1" s="1"/>
  <c r="C1575" i="1"/>
  <c r="H1574" i="1"/>
  <c r="C1574" i="1"/>
  <c r="G1574" i="1" s="1"/>
  <c r="H1573" i="1"/>
  <c r="G1573" i="1"/>
  <c r="C1573" i="1"/>
  <c r="G1572" i="1"/>
  <c r="C1572" i="1"/>
  <c r="H1572" i="1" s="1"/>
  <c r="G1571" i="1"/>
  <c r="C1571" i="1"/>
  <c r="H1571" i="1" s="1"/>
  <c r="H1570" i="1"/>
  <c r="C1570" i="1"/>
  <c r="G1570" i="1" s="1"/>
  <c r="H1569" i="1"/>
  <c r="G1569" i="1"/>
  <c r="C1569" i="1"/>
  <c r="G1568" i="1"/>
  <c r="C1568" i="1"/>
  <c r="H1568" i="1" s="1"/>
  <c r="G1567" i="1"/>
  <c r="C1567" i="1"/>
  <c r="H1567" i="1" s="1"/>
  <c r="H1566" i="1"/>
  <c r="C1566" i="1"/>
  <c r="G1566" i="1" s="1"/>
  <c r="H1565" i="1"/>
  <c r="G1565" i="1"/>
  <c r="C1565" i="1"/>
  <c r="G1564" i="1"/>
  <c r="C1564" i="1"/>
  <c r="H1564" i="1" s="1"/>
  <c r="C1563" i="1"/>
  <c r="H1563" i="1" s="1"/>
  <c r="H1562" i="1"/>
  <c r="C1562" i="1"/>
  <c r="G1562" i="1" s="1"/>
  <c r="H1561" i="1"/>
  <c r="G1561" i="1"/>
  <c r="C1561" i="1"/>
  <c r="G1560" i="1"/>
  <c r="C1560" i="1"/>
  <c r="H1560" i="1" s="1"/>
  <c r="C1559" i="1"/>
  <c r="H1558" i="1"/>
  <c r="C1558" i="1"/>
  <c r="G1558" i="1" s="1"/>
  <c r="H1557" i="1"/>
  <c r="G1557" i="1"/>
  <c r="C1557" i="1"/>
  <c r="G1556" i="1"/>
  <c r="C1556" i="1"/>
  <c r="H1556" i="1" s="1"/>
  <c r="G1555" i="1"/>
  <c r="C1555" i="1"/>
  <c r="H1555" i="1" s="1"/>
  <c r="H1554" i="1"/>
  <c r="C1554" i="1"/>
  <c r="G1554" i="1" s="1"/>
  <c r="H1553" i="1"/>
  <c r="G1553" i="1"/>
  <c r="C1553" i="1"/>
  <c r="G1552" i="1"/>
  <c r="C1552" i="1"/>
  <c r="H1552" i="1" s="1"/>
  <c r="G1551" i="1"/>
  <c r="C1551" i="1"/>
  <c r="H1551" i="1" s="1"/>
  <c r="H1550" i="1"/>
  <c r="C1550" i="1"/>
  <c r="G1550" i="1" s="1"/>
  <c r="H1549" i="1"/>
  <c r="G1549" i="1"/>
  <c r="C1549" i="1"/>
  <c r="G1548" i="1"/>
  <c r="C1548" i="1"/>
  <c r="H1548" i="1" s="1"/>
  <c r="C1547" i="1"/>
  <c r="H1547" i="1" s="1"/>
  <c r="H1546" i="1"/>
  <c r="C1546" i="1"/>
  <c r="G1546" i="1" s="1"/>
  <c r="H1545" i="1"/>
  <c r="G1545" i="1"/>
  <c r="C1545" i="1"/>
  <c r="G1544" i="1"/>
  <c r="C1544" i="1"/>
  <c r="H1544" i="1" s="1"/>
  <c r="C1543" i="1"/>
  <c r="H1542" i="1"/>
  <c r="C1542" i="1"/>
  <c r="G1542" i="1" s="1"/>
  <c r="H1541" i="1"/>
  <c r="G1541" i="1"/>
  <c r="C1541" i="1"/>
  <c r="G1540" i="1"/>
  <c r="C1540" i="1"/>
  <c r="H1540" i="1" s="1"/>
  <c r="G1539" i="1"/>
  <c r="C1539" i="1"/>
  <c r="H1539" i="1" s="1"/>
  <c r="H1538" i="1"/>
  <c r="C1538" i="1"/>
  <c r="G1538" i="1" s="1"/>
  <c r="H1537" i="1"/>
  <c r="G1537" i="1"/>
  <c r="C1537" i="1"/>
  <c r="G1536" i="1"/>
  <c r="C1536" i="1"/>
  <c r="H1536" i="1" s="1"/>
  <c r="G1535" i="1"/>
  <c r="C1535" i="1"/>
  <c r="H1535" i="1" s="1"/>
  <c r="H1534" i="1"/>
  <c r="C1534" i="1"/>
  <c r="G1534" i="1" s="1"/>
  <c r="H1533" i="1"/>
  <c r="G1533" i="1"/>
  <c r="C1533" i="1"/>
  <c r="G1532" i="1"/>
  <c r="C1532" i="1"/>
  <c r="H1532" i="1" s="1"/>
  <c r="C1531" i="1"/>
  <c r="H1531" i="1" s="1"/>
  <c r="H1530" i="1"/>
  <c r="C1530" i="1"/>
  <c r="G1530" i="1" s="1"/>
  <c r="H1529" i="1"/>
  <c r="G1529" i="1"/>
  <c r="C1529" i="1"/>
  <c r="G1528" i="1"/>
  <c r="C1528" i="1"/>
  <c r="H1528" i="1" s="1"/>
  <c r="C1527" i="1"/>
  <c r="H1526" i="1"/>
  <c r="C1526" i="1"/>
  <c r="G1526" i="1" s="1"/>
  <c r="H1525" i="1"/>
  <c r="G1525" i="1"/>
  <c r="C1525" i="1"/>
  <c r="C1523" i="1"/>
  <c r="H1523" i="1" s="1"/>
  <c r="H1522" i="1"/>
  <c r="C1522" i="1"/>
  <c r="G1522" i="1" s="1"/>
  <c r="H1521" i="1"/>
  <c r="G1521" i="1"/>
  <c r="C1521" i="1"/>
  <c r="G1520" i="1"/>
  <c r="C1520" i="1"/>
  <c r="H1520" i="1" s="1"/>
  <c r="G1519" i="1"/>
  <c r="C1519" i="1"/>
  <c r="H1519" i="1" s="1"/>
  <c r="G1516" i="1"/>
  <c r="C1516" i="1"/>
  <c r="H1516" i="1" s="1"/>
  <c r="C1515" i="1"/>
  <c r="H1515" i="1" s="1"/>
  <c r="H1514" i="1"/>
  <c r="C1514" i="1"/>
  <c r="G1514" i="1" s="1"/>
  <c r="H1513" i="1"/>
  <c r="G1513" i="1"/>
  <c r="C1513" i="1"/>
  <c r="G1512" i="1"/>
  <c r="C1512" i="1"/>
  <c r="H1512" i="1" s="1"/>
  <c r="C1511" i="1"/>
  <c r="H1511" i="1" s="1"/>
  <c r="H1510" i="1"/>
  <c r="C1510" i="1"/>
  <c r="G1510" i="1" s="1"/>
  <c r="H1509" i="1"/>
  <c r="G1509" i="1"/>
  <c r="C1509" i="1"/>
  <c r="G1508" i="1"/>
  <c r="C1508" i="1"/>
  <c r="H1508" i="1" s="1"/>
  <c r="G1507" i="1"/>
  <c r="C1507" i="1"/>
  <c r="H1507" i="1" s="1"/>
  <c r="H1506" i="1"/>
  <c r="C1506" i="1"/>
  <c r="G1506" i="1" s="1"/>
  <c r="H1505" i="1"/>
  <c r="G1505" i="1"/>
  <c r="C1505" i="1"/>
  <c r="G1504" i="1"/>
  <c r="C1504" i="1"/>
  <c r="H1504" i="1" s="1"/>
  <c r="G1503" i="1"/>
  <c r="C1503" i="1"/>
  <c r="H1503" i="1" s="1"/>
  <c r="H1502" i="1"/>
  <c r="C1502" i="1"/>
  <c r="G1502" i="1" s="1"/>
  <c r="H1501" i="1"/>
  <c r="G1501" i="1"/>
  <c r="C1501" i="1"/>
  <c r="G1500" i="1"/>
  <c r="C1500" i="1"/>
  <c r="H1500" i="1" s="1"/>
  <c r="H1498" i="1"/>
  <c r="C1498" i="1"/>
  <c r="G1498" i="1" s="1"/>
  <c r="H1497" i="1"/>
  <c r="G1497" i="1"/>
  <c r="C1497" i="1"/>
  <c r="G1496" i="1"/>
  <c r="C1496" i="1"/>
  <c r="H1496" i="1" s="1"/>
  <c r="C1495" i="1"/>
  <c r="H1495" i="1" s="1"/>
  <c r="H1494" i="1"/>
  <c r="C1494" i="1"/>
  <c r="G1494" i="1" s="1"/>
  <c r="H1493" i="1"/>
  <c r="G1493" i="1"/>
  <c r="C1493" i="1"/>
  <c r="G1492" i="1"/>
  <c r="C1492" i="1"/>
  <c r="H1492" i="1" s="1"/>
  <c r="G1491" i="1"/>
  <c r="C1491" i="1"/>
  <c r="H1491" i="1" s="1"/>
  <c r="H1490" i="1"/>
  <c r="C1490" i="1"/>
  <c r="G1490" i="1" s="1"/>
  <c r="H1489" i="1"/>
  <c r="G1489" i="1"/>
  <c r="C1489" i="1"/>
  <c r="G1488" i="1"/>
  <c r="C1488" i="1"/>
  <c r="H1488" i="1" s="1"/>
  <c r="G1487" i="1"/>
  <c r="C1487" i="1"/>
  <c r="H1487" i="1" s="1"/>
  <c r="H1486" i="1"/>
  <c r="C1486" i="1"/>
  <c r="G1486" i="1" s="1"/>
  <c r="H1485" i="1"/>
  <c r="G1485" i="1"/>
  <c r="C1485" i="1"/>
  <c r="G1484" i="1"/>
  <c r="C1484" i="1"/>
  <c r="H1484" i="1" s="1"/>
  <c r="C1483" i="1"/>
  <c r="H1483" i="1" s="1"/>
  <c r="H1482" i="1"/>
  <c r="C1482" i="1"/>
  <c r="G1482" i="1" s="1"/>
  <c r="H1481" i="1"/>
  <c r="G1481" i="1"/>
  <c r="C1481" i="1"/>
  <c r="G1480" i="1"/>
  <c r="C1480" i="1"/>
  <c r="H1480" i="1" s="1"/>
  <c r="J1479" i="1"/>
  <c r="I1479" i="1"/>
  <c r="H1479" i="1"/>
  <c r="G1479" i="1"/>
  <c r="D1479" i="1"/>
  <c r="C1479" i="1"/>
  <c r="D1478" i="1"/>
  <c r="J1478" i="1" s="1"/>
  <c r="C1478" i="1"/>
  <c r="H1478" i="1" s="1"/>
  <c r="J1477" i="1"/>
  <c r="I1477" i="1"/>
  <c r="H1477" i="1"/>
  <c r="G1477" i="1"/>
  <c r="D1477" i="1"/>
  <c r="C1477" i="1"/>
  <c r="D1476" i="1"/>
  <c r="J1476" i="1" s="1"/>
  <c r="C1476" i="1"/>
  <c r="H1476" i="1" s="1"/>
  <c r="G1475" i="1"/>
  <c r="D1475" i="1"/>
  <c r="C1475" i="1"/>
  <c r="H1475" i="1" s="1"/>
  <c r="H1474" i="1"/>
  <c r="G1474" i="1"/>
  <c r="I1474" i="1" s="1"/>
  <c r="D1474" i="1"/>
  <c r="C1474" i="1"/>
  <c r="J1474" i="1" s="1"/>
  <c r="J1473" i="1"/>
  <c r="G1473" i="1"/>
  <c r="I1473" i="1" s="1"/>
  <c r="D1473" i="1"/>
  <c r="C1473" i="1"/>
  <c r="H1473" i="1" s="1"/>
  <c r="H1472" i="1"/>
  <c r="G1472" i="1"/>
  <c r="D1472" i="1"/>
  <c r="C1472" i="1"/>
  <c r="J1472" i="1" s="1"/>
  <c r="J1471" i="1"/>
  <c r="G1471" i="1"/>
  <c r="D1471" i="1"/>
  <c r="C1471" i="1"/>
  <c r="D1470" i="1"/>
  <c r="C1470" i="1"/>
  <c r="D1469" i="1"/>
  <c r="C1469" i="1"/>
  <c r="H1469" i="1" s="1"/>
  <c r="J1468" i="1"/>
  <c r="I1468" i="1"/>
  <c r="H1468" i="1"/>
  <c r="G1468" i="1"/>
  <c r="D1468" i="1"/>
  <c r="C1468" i="1"/>
  <c r="D1467" i="1"/>
  <c r="J1467" i="1" s="1"/>
  <c r="C1467" i="1"/>
  <c r="J1466" i="1"/>
  <c r="H1466" i="1"/>
  <c r="G1466" i="1"/>
  <c r="D1466" i="1"/>
  <c r="C1466" i="1"/>
  <c r="J1465" i="1"/>
  <c r="D1465" i="1"/>
  <c r="C1465" i="1"/>
  <c r="J1464" i="1"/>
  <c r="I1464" i="1"/>
  <c r="H1464" i="1"/>
  <c r="G1464" i="1"/>
  <c r="D1464" i="1"/>
  <c r="C1464" i="1"/>
  <c r="D1463" i="1"/>
  <c r="J1463" i="1" s="1"/>
  <c r="C1463" i="1"/>
  <c r="H1463" i="1" s="1"/>
  <c r="J1462" i="1"/>
  <c r="H1462" i="1"/>
  <c r="G1462" i="1"/>
  <c r="I1462" i="1" s="1"/>
  <c r="D1462" i="1"/>
  <c r="C1462" i="1"/>
  <c r="H1461" i="1"/>
  <c r="G1461" i="1"/>
  <c r="D1461" i="1"/>
  <c r="C1461" i="1"/>
  <c r="J1460" i="1"/>
  <c r="G1460" i="1"/>
  <c r="D1460" i="1"/>
  <c r="C1460" i="1"/>
  <c r="H1459" i="1"/>
  <c r="G1459" i="1"/>
  <c r="D1459" i="1"/>
  <c r="C1459" i="1"/>
  <c r="J1459" i="1" s="1"/>
  <c r="J1458" i="1"/>
  <c r="G1458" i="1"/>
  <c r="I1458" i="1" s="1"/>
  <c r="D1458" i="1"/>
  <c r="C1458" i="1"/>
  <c r="H1458" i="1" s="1"/>
  <c r="H1457" i="1"/>
  <c r="G1457" i="1"/>
  <c r="D1457" i="1"/>
  <c r="C1457" i="1"/>
  <c r="J1457" i="1" s="1"/>
  <c r="J1456" i="1"/>
  <c r="G1456" i="1"/>
  <c r="I1456" i="1" s="1"/>
  <c r="D1456" i="1"/>
  <c r="C1456" i="1"/>
  <c r="H1456" i="1" s="1"/>
  <c r="H1455" i="1"/>
  <c r="G1455" i="1"/>
  <c r="D1455" i="1"/>
  <c r="C1455" i="1"/>
  <c r="J1455" i="1" s="1"/>
  <c r="C1454" i="1"/>
  <c r="J1452" i="1"/>
  <c r="D1452" i="1"/>
  <c r="C1452" i="1"/>
  <c r="H1452" i="1" s="1"/>
  <c r="J1451" i="1"/>
  <c r="I1451" i="1"/>
  <c r="H1451" i="1"/>
  <c r="G1451" i="1"/>
  <c r="D1451" i="1"/>
  <c r="C1451" i="1"/>
  <c r="D1450" i="1"/>
  <c r="J1450" i="1" s="1"/>
  <c r="C1450" i="1"/>
  <c r="J1449" i="1"/>
  <c r="H1449" i="1"/>
  <c r="G1449" i="1"/>
  <c r="I1449" i="1" s="1"/>
  <c r="D1449" i="1"/>
  <c r="C1449" i="1"/>
  <c r="J1448" i="1"/>
  <c r="D1448" i="1"/>
  <c r="C1448" i="1"/>
  <c r="J1447" i="1"/>
  <c r="I1447" i="1"/>
  <c r="H1447" i="1"/>
  <c r="G1447" i="1"/>
  <c r="D1447" i="1"/>
  <c r="C1447" i="1"/>
  <c r="D1446" i="1"/>
  <c r="J1446" i="1" s="1"/>
  <c r="C1446" i="1"/>
  <c r="H1446" i="1" s="1"/>
  <c r="D1445" i="1"/>
  <c r="C1445" i="1"/>
  <c r="D1444" i="1"/>
  <c r="C1444" i="1"/>
  <c r="D1443" i="1"/>
  <c r="C1443" i="1"/>
  <c r="D1442" i="1"/>
  <c r="C1442" i="1"/>
  <c r="D1441" i="1"/>
  <c r="C1441" i="1"/>
  <c r="D1440" i="1"/>
  <c r="C1440" i="1"/>
  <c r="D1439" i="1"/>
  <c r="C1439" i="1"/>
  <c r="D1438" i="1"/>
  <c r="H1438" i="1" s="1"/>
  <c r="C1438" i="1"/>
  <c r="G1437" i="1"/>
  <c r="D1437" i="1"/>
  <c r="C1437" i="1"/>
  <c r="H1437" i="1" s="1"/>
  <c r="G1434" i="1"/>
  <c r="D1434" i="1"/>
  <c r="C1434" i="1"/>
  <c r="H1434" i="1" s="1"/>
  <c r="H1433" i="1"/>
  <c r="G1433" i="1"/>
  <c r="D1433" i="1"/>
  <c r="C1433" i="1"/>
  <c r="G1432" i="1"/>
  <c r="D1432" i="1"/>
  <c r="H1432" i="1" s="1"/>
  <c r="C1432" i="1"/>
  <c r="G1431" i="1"/>
  <c r="D1431" i="1"/>
  <c r="C1431" i="1"/>
  <c r="H1431" i="1" s="1"/>
  <c r="D1430" i="1"/>
  <c r="C1430" i="1"/>
  <c r="D1429" i="1"/>
  <c r="H1429" i="1" s="1"/>
  <c r="C1429" i="1"/>
  <c r="G1428" i="1"/>
  <c r="D1428" i="1"/>
  <c r="C1428" i="1"/>
  <c r="H1428" i="1" s="1"/>
  <c r="H1427" i="1"/>
  <c r="G1427" i="1"/>
  <c r="D1427" i="1"/>
  <c r="C1427" i="1"/>
  <c r="G1426" i="1"/>
  <c r="D1426" i="1"/>
  <c r="H1426" i="1" s="1"/>
  <c r="C1426" i="1"/>
  <c r="G1425" i="1"/>
  <c r="D1425" i="1"/>
  <c r="C1425" i="1"/>
  <c r="H1425" i="1" s="1"/>
  <c r="D1424" i="1"/>
  <c r="C1424" i="1"/>
  <c r="D1423" i="1"/>
  <c r="G1422" i="1"/>
  <c r="D1422" i="1"/>
  <c r="C1422" i="1"/>
  <c r="H1422" i="1" s="1"/>
  <c r="D1421" i="1"/>
  <c r="H1421" i="1" s="1"/>
  <c r="C1421" i="1"/>
  <c r="D1420" i="1"/>
  <c r="C1420" i="1"/>
  <c r="G1419" i="1"/>
  <c r="D1419" i="1"/>
  <c r="C1419" i="1"/>
  <c r="H1419" i="1" s="1"/>
  <c r="H1418" i="1"/>
  <c r="D1418" i="1"/>
  <c r="G1418" i="1" s="1"/>
  <c r="C1418" i="1"/>
  <c r="G1417" i="1"/>
  <c r="D1417" i="1"/>
  <c r="H1417" i="1" s="1"/>
  <c r="C1417" i="1"/>
  <c r="G1416" i="1"/>
  <c r="D1416" i="1"/>
  <c r="C1416" i="1"/>
  <c r="H1416" i="1" s="1"/>
  <c r="G1415" i="1"/>
  <c r="D1415" i="1"/>
  <c r="H1415" i="1" s="1"/>
  <c r="C1415" i="1"/>
  <c r="D1414" i="1"/>
  <c r="C1414" i="1"/>
  <c r="D1413" i="1"/>
  <c r="C1413" i="1"/>
  <c r="H1412" i="1"/>
  <c r="D1412" i="1"/>
  <c r="G1412" i="1" s="1"/>
  <c r="C1412" i="1"/>
  <c r="G1411" i="1"/>
  <c r="D1411" i="1"/>
  <c r="H1411" i="1" s="1"/>
  <c r="C1411" i="1"/>
  <c r="G1410" i="1"/>
  <c r="D1410" i="1"/>
  <c r="C1410" i="1"/>
  <c r="H1410" i="1" s="1"/>
  <c r="G1409" i="1"/>
  <c r="D1409" i="1"/>
  <c r="H1409" i="1" s="1"/>
  <c r="C1409" i="1"/>
  <c r="D1408" i="1"/>
  <c r="G1407" i="1"/>
  <c r="D1407" i="1"/>
  <c r="C1407" i="1"/>
  <c r="H1407" i="1" s="1"/>
  <c r="H1406" i="1"/>
  <c r="G1406" i="1"/>
  <c r="D1406" i="1"/>
  <c r="C1406" i="1"/>
  <c r="G1405" i="1"/>
  <c r="D1405" i="1"/>
  <c r="H1405" i="1" s="1"/>
  <c r="C1405" i="1"/>
  <c r="D1404" i="1"/>
  <c r="C1404" i="1"/>
  <c r="D1403" i="1"/>
  <c r="C1403" i="1"/>
  <c r="G1402" i="1"/>
  <c r="D1402" i="1"/>
  <c r="H1402" i="1" s="1"/>
  <c r="C1402" i="1"/>
  <c r="D1401" i="1"/>
  <c r="C1401" i="1"/>
  <c r="H1400" i="1"/>
  <c r="D1400" i="1"/>
  <c r="G1400" i="1" s="1"/>
  <c r="C1400" i="1"/>
  <c r="G1399" i="1"/>
  <c r="D1399" i="1"/>
  <c r="H1399" i="1" s="1"/>
  <c r="C1399" i="1"/>
  <c r="H1398" i="1"/>
  <c r="G1398" i="1"/>
  <c r="D1398" i="1"/>
  <c r="C1398" i="1"/>
  <c r="H1397" i="1"/>
  <c r="G1397" i="1"/>
  <c r="D1397" i="1"/>
  <c r="C1397" i="1"/>
  <c r="D1396" i="1"/>
  <c r="C1396" i="1"/>
  <c r="G1395" i="1"/>
  <c r="D1395" i="1"/>
  <c r="H1395" i="1" s="1"/>
  <c r="C1395" i="1"/>
  <c r="D1394" i="1"/>
  <c r="H1394" i="1" s="1"/>
  <c r="C1394" i="1"/>
  <c r="G1394" i="1" s="1"/>
  <c r="G1393" i="1"/>
  <c r="D1393" i="1"/>
  <c r="H1393" i="1" s="1"/>
  <c r="C1393" i="1"/>
  <c r="G1392" i="1"/>
  <c r="D1392" i="1"/>
  <c r="H1392" i="1" s="1"/>
  <c r="C1392" i="1"/>
  <c r="G1391" i="1"/>
  <c r="D1391" i="1"/>
  <c r="H1391" i="1" s="1"/>
  <c r="C1391" i="1"/>
  <c r="D1390" i="1"/>
  <c r="H1390" i="1" s="1"/>
  <c r="C1390" i="1"/>
  <c r="G1389" i="1"/>
  <c r="D1389" i="1"/>
  <c r="H1389" i="1" s="1"/>
  <c r="C1389" i="1"/>
  <c r="G1388" i="1"/>
  <c r="D1388" i="1"/>
  <c r="H1388" i="1" s="1"/>
  <c r="C1388" i="1"/>
  <c r="G1387" i="1"/>
  <c r="D1387" i="1"/>
  <c r="H1387" i="1" s="1"/>
  <c r="C1387" i="1"/>
  <c r="G1386" i="1"/>
  <c r="D1386" i="1"/>
  <c r="H1386" i="1" s="1"/>
  <c r="C1386" i="1"/>
  <c r="G1385" i="1"/>
  <c r="D1385" i="1"/>
  <c r="H1385" i="1" s="1"/>
  <c r="C1385" i="1"/>
  <c r="D1384" i="1"/>
  <c r="C1384" i="1"/>
  <c r="D1383" i="1"/>
  <c r="C1383" i="1"/>
  <c r="G1383" i="1" s="1"/>
  <c r="G1382" i="1"/>
  <c r="D1382" i="1"/>
  <c r="H1382" i="1" s="1"/>
  <c r="C1382" i="1"/>
  <c r="G1381" i="1"/>
  <c r="D1381" i="1"/>
  <c r="H1381" i="1" s="1"/>
  <c r="C1381" i="1"/>
  <c r="G1380" i="1"/>
  <c r="D1380" i="1"/>
  <c r="H1380" i="1" s="1"/>
  <c r="C1380" i="1"/>
  <c r="G1379" i="1"/>
  <c r="D1379" i="1"/>
  <c r="H1379" i="1" s="1"/>
  <c r="C1379" i="1"/>
  <c r="D1378" i="1"/>
  <c r="H1378" i="1" s="1"/>
  <c r="C1378" i="1"/>
  <c r="G1377" i="1"/>
  <c r="D1377" i="1"/>
  <c r="H1377" i="1" s="1"/>
  <c r="C1377" i="1"/>
  <c r="G1376" i="1"/>
  <c r="D1376" i="1"/>
  <c r="H1376" i="1" s="1"/>
  <c r="C1376" i="1"/>
  <c r="G1375" i="1"/>
  <c r="D1375" i="1"/>
  <c r="H1375" i="1" s="1"/>
  <c r="C1375" i="1"/>
  <c r="G1374" i="1"/>
  <c r="D1374" i="1"/>
  <c r="H1374" i="1" s="1"/>
  <c r="C1374" i="1"/>
  <c r="G1373" i="1"/>
  <c r="D1373" i="1"/>
  <c r="H1373" i="1" s="1"/>
  <c r="C1373" i="1"/>
  <c r="D1372" i="1"/>
  <c r="C1372" i="1"/>
  <c r="G1371" i="1"/>
  <c r="D1371" i="1"/>
  <c r="H1371" i="1" s="1"/>
  <c r="C1371" i="1"/>
  <c r="G1370" i="1"/>
  <c r="D1370" i="1"/>
  <c r="H1370" i="1" s="1"/>
  <c r="C1370" i="1"/>
  <c r="G1369" i="1"/>
  <c r="D1369" i="1"/>
  <c r="H1369" i="1" s="1"/>
  <c r="C1369" i="1"/>
  <c r="G1368" i="1"/>
  <c r="D1368" i="1"/>
  <c r="H1368" i="1" s="1"/>
  <c r="C1368" i="1"/>
  <c r="G1367" i="1"/>
  <c r="D1367" i="1"/>
  <c r="H1367" i="1" s="1"/>
  <c r="C1367" i="1"/>
  <c r="D1366" i="1"/>
  <c r="H1366" i="1" s="1"/>
  <c r="C1366" i="1"/>
  <c r="G1365" i="1"/>
  <c r="D1365" i="1"/>
  <c r="H1365" i="1" s="1"/>
  <c r="C1365" i="1"/>
  <c r="G1364" i="1"/>
  <c r="D1364" i="1"/>
  <c r="H1364" i="1" s="1"/>
  <c r="C1364" i="1"/>
  <c r="G1363" i="1"/>
  <c r="D1363" i="1"/>
  <c r="H1363" i="1" s="1"/>
  <c r="C1363" i="1"/>
  <c r="G1362" i="1"/>
  <c r="D1362" i="1"/>
  <c r="H1362" i="1" s="1"/>
  <c r="C1362" i="1"/>
  <c r="G1361" i="1"/>
  <c r="D1361" i="1"/>
  <c r="H1361" i="1" s="1"/>
  <c r="C1361" i="1"/>
  <c r="D1360" i="1"/>
  <c r="C1360" i="1"/>
  <c r="G1359" i="1"/>
  <c r="D1359" i="1"/>
  <c r="H1359" i="1" s="1"/>
  <c r="C1359" i="1"/>
  <c r="G1358" i="1"/>
  <c r="D1358" i="1"/>
  <c r="H1358" i="1" s="1"/>
  <c r="C1358" i="1"/>
  <c r="G1357" i="1"/>
  <c r="D1357" i="1"/>
  <c r="H1357" i="1" s="1"/>
  <c r="C1357" i="1"/>
  <c r="G1356" i="1"/>
  <c r="D1356" i="1"/>
  <c r="H1356" i="1" s="1"/>
  <c r="C1356" i="1"/>
  <c r="H1355" i="1"/>
  <c r="G1355" i="1"/>
  <c r="D1355" i="1"/>
  <c r="C1355" i="1"/>
  <c r="G1354" i="1"/>
  <c r="D1354" i="1"/>
  <c r="H1354" i="1" s="1"/>
  <c r="C1354" i="1"/>
  <c r="G1353" i="1"/>
  <c r="D1353" i="1"/>
  <c r="H1353" i="1" s="1"/>
  <c r="C1353" i="1"/>
  <c r="H1352" i="1"/>
  <c r="G1352" i="1"/>
  <c r="D1352" i="1"/>
  <c r="C1352" i="1"/>
  <c r="D1351" i="1"/>
  <c r="H1351" i="1" s="1"/>
  <c r="C1351" i="1"/>
  <c r="G1350" i="1"/>
  <c r="D1350" i="1"/>
  <c r="H1350" i="1" s="1"/>
  <c r="C1350" i="1"/>
  <c r="H1349" i="1"/>
  <c r="G1349" i="1"/>
  <c r="D1349" i="1"/>
  <c r="C1349" i="1"/>
  <c r="G1348" i="1"/>
  <c r="D1348" i="1"/>
  <c r="H1348" i="1" s="1"/>
  <c r="C1348" i="1"/>
  <c r="G1347" i="1"/>
  <c r="D1347" i="1"/>
  <c r="H1347" i="1" s="1"/>
  <c r="C1347" i="1"/>
  <c r="H1346" i="1"/>
  <c r="G1346" i="1"/>
  <c r="D1346" i="1"/>
  <c r="C1346" i="1"/>
  <c r="D1345" i="1"/>
  <c r="H1345" i="1" s="1"/>
  <c r="C1345" i="1"/>
  <c r="G1344" i="1"/>
  <c r="D1344" i="1"/>
  <c r="H1344" i="1" s="1"/>
  <c r="C1344" i="1"/>
  <c r="H1343" i="1"/>
  <c r="G1343" i="1"/>
  <c r="D1343" i="1"/>
  <c r="C1343" i="1"/>
  <c r="D1342" i="1"/>
  <c r="H1342" i="1" s="1"/>
  <c r="C1342" i="1"/>
  <c r="G1341" i="1"/>
  <c r="D1341" i="1"/>
  <c r="H1341" i="1" s="1"/>
  <c r="C1341" i="1"/>
  <c r="H1340" i="1"/>
  <c r="G1340" i="1"/>
  <c r="D1340" i="1"/>
  <c r="C1340" i="1"/>
  <c r="G1339" i="1"/>
  <c r="D1339" i="1"/>
  <c r="H1339" i="1" s="1"/>
  <c r="C1339" i="1"/>
  <c r="G1338" i="1"/>
  <c r="D1338" i="1"/>
  <c r="H1338" i="1" s="1"/>
  <c r="C1338" i="1"/>
  <c r="H1337" i="1"/>
  <c r="G1337" i="1"/>
  <c r="D1337" i="1"/>
  <c r="C1337" i="1"/>
  <c r="G1336" i="1"/>
  <c r="D1336" i="1"/>
  <c r="H1336" i="1" s="1"/>
  <c r="C1336" i="1"/>
  <c r="G1335" i="1"/>
  <c r="D1335" i="1"/>
  <c r="H1335" i="1" s="1"/>
  <c r="C1335" i="1"/>
  <c r="H1334" i="1"/>
  <c r="G1334" i="1"/>
  <c r="D1334" i="1"/>
  <c r="C1334" i="1"/>
  <c r="D1333" i="1"/>
  <c r="H1333" i="1" s="1"/>
  <c r="C1333" i="1"/>
  <c r="G1332" i="1"/>
  <c r="D1332" i="1"/>
  <c r="H1332" i="1" s="1"/>
  <c r="C1332" i="1"/>
  <c r="H1331" i="1"/>
  <c r="G1331" i="1"/>
  <c r="D1331" i="1"/>
  <c r="C1331" i="1"/>
  <c r="D1330" i="1"/>
  <c r="H1330" i="1" s="1"/>
  <c r="C1330" i="1"/>
  <c r="D1329" i="1"/>
  <c r="H1328" i="1"/>
  <c r="G1328" i="1"/>
  <c r="D1328" i="1"/>
  <c r="C1328" i="1"/>
  <c r="D1327" i="1"/>
  <c r="C1327" i="1"/>
  <c r="G1326" i="1"/>
  <c r="D1326" i="1"/>
  <c r="H1326" i="1" s="1"/>
  <c r="C1326" i="1"/>
  <c r="H1325" i="1"/>
  <c r="G1325" i="1"/>
  <c r="D1325" i="1"/>
  <c r="C1325" i="1"/>
  <c r="G1324" i="1"/>
  <c r="D1324" i="1"/>
  <c r="H1324" i="1" s="1"/>
  <c r="C1324" i="1"/>
  <c r="G1323" i="1"/>
  <c r="D1323" i="1"/>
  <c r="H1323" i="1" s="1"/>
  <c r="C1323" i="1"/>
  <c r="H1322" i="1"/>
  <c r="G1322" i="1"/>
  <c r="D1322" i="1"/>
  <c r="C1322" i="1"/>
  <c r="D1321" i="1"/>
  <c r="C1321" i="1"/>
  <c r="G1320" i="1"/>
  <c r="D1320" i="1"/>
  <c r="H1320" i="1" s="1"/>
  <c r="C1320" i="1"/>
  <c r="H1319" i="1"/>
  <c r="G1319" i="1"/>
  <c r="D1319" i="1"/>
  <c r="C1319" i="1"/>
  <c r="D1318" i="1"/>
  <c r="C1318" i="1"/>
  <c r="G1317" i="1"/>
  <c r="D1317" i="1"/>
  <c r="H1317" i="1" s="1"/>
  <c r="C1317" i="1"/>
  <c r="H1316" i="1"/>
  <c r="G1316" i="1"/>
  <c r="D1316" i="1"/>
  <c r="C1316" i="1"/>
  <c r="G1315" i="1"/>
  <c r="D1315" i="1"/>
  <c r="H1315" i="1" s="1"/>
  <c r="C1315" i="1"/>
  <c r="G1314" i="1"/>
  <c r="D1314" i="1"/>
  <c r="H1314" i="1" s="1"/>
  <c r="C1314" i="1"/>
  <c r="H1313" i="1"/>
  <c r="G1313" i="1"/>
  <c r="D1313" i="1"/>
  <c r="C1313" i="1"/>
  <c r="G1312" i="1"/>
  <c r="D1312" i="1"/>
  <c r="H1312" i="1" s="1"/>
  <c r="C1312" i="1"/>
  <c r="G1311" i="1"/>
  <c r="D1311" i="1"/>
  <c r="H1311" i="1" s="1"/>
  <c r="C1311" i="1"/>
  <c r="H1310" i="1"/>
  <c r="G1310" i="1"/>
  <c r="D1310" i="1"/>
  <c r="C1310" i="1"/>
  <c r="D1309" i="1"/>
  <c r="C1309" i="1"/>
  <c r="G1308" i="1"/>
  <c r="D1308" i="1"/>
  <c r="H1308" i="1" s="1"/>
  <c r="C1308" i="1"/>
  <c r="H1307" i="1"/>
  <c r="G1307" i="1"/>
  <c r="D1307" i="1"/>
  <c r="C1307" i="1"/>
  <c r="G1306" i="1"/>
  <c r="D1306" i="1"/>
  <c r="H1306" i="1" s="1"/>
  <c r="C1306" i="1"/>
  <c r="G1305" i="1"/>
  <c r="D1305" i="1"/>
  <c r="H1305" i="1" s="1"/>
  <c r="C1305" i="1"/>
  <c r="H1304" i="1"/>
  <c r="G1304" i="1"/>
  <c r="D1304" i="1"/>
  <c r="C1304" i="1"/>
  <c r="D1303" i="1"/>
  <c r="C1303" i="1"/>
  <c r="G1302" i="1"/>
  <c r="D1302" i="1"/>
  <c r="H1302" i="1" s="1"/>
  <c r="C1302" i="1"/>
  <c r="H1301" i="1"/>
  <c r="G1301" i="1"/>
  <c r="D1301" i="1"/>
  <c r="C1301" i="1"/>
  <c r="D1300" i="1"/>
  <c r="C1300" i="1"/>
  <c r="G1299" i="1"/>
  <c r="D1299" i="1"/>
  <c r="H1299" i="1" s="1"/>
  <c r="C1299" i="1"/>
  <c r="H1298" i="1"/>
  <c r="G1298" i="1"/>
  <c r="D1298" i="1"/>
  <c r="C1298" i="1"/>
  <c r="G1297" i="1"/>
  <c r="D1297" i="1"/>
  <c r="H1297" i="1" s="1"/>
  <c r="C1297" i="1"/>
  <c r="G1296" i="1"/>
  <c r="D1296" i="1"/>
  <c r="H1296" i="1" s="1"/>
  <c r="C1296" i="1"/>
  <c r="H1295" i="1"/>
  <c r="G1295" i="1"/>
  <c r="D1295" i="1"/>
  <c r="C1295" i="1"/>
  <c r="D1294" i="1"/>
  <c r="C1294" i="1"/>
  <c r="G1293" i="1"/>
  <c r="D1293" i="1"/>
  <c r="H1293" i="1" s="1"/>
  <c r="C1293" i="1"/>
  <c r="H1292" i="1"/>
  <c r="G1292" i="1"/>
  <c r="D1292" i="1"/>
  <c r="C1292" i="1"/>
  <c r="D1291" i="1"/>
  <c r="C1291" i="1"/>
  <c r="G1290" i="1"/>
  <c r="D1290" i="1"/>
  <c r="H1290" i="1" s="1"/>
  <c r="C1290" i="1"/>
  <c r="H1289" i="1"/>
  <c r="G1289" i="1"/>
  <c r="D1289" i="1"/>
  <c r="C1289" i="1"/>
  <c r="G1288" i="1"/>
  <c r="D1288" i="1"/>
  <c r="H1288" i="1" s="1"/>
  <c r="C1288" i="1"/>
  <c r="G1287" i="1"/>
  <c r="D1287" i="1"/>
  <c r="H1287" i="1" s="1"/>
  <c r="C1287" i="1"/>
  <c r="H1286" i="1"/>
  <c r="G1286" i="1"/>
  <c r="D1286" i="1"/>
  <c r="C1286" i="1"/>
  <c r="D1285" i="1"/>
  <c r="C1285" i="1"/>
  <c r="G1284" i="1"/>
  <c r="D1284" i="1"/>
  <c r="H1284" i="1" s="1"/>
  <c r="C1284" i="1"/>
  <c r="H1283" i="1"/>
  <c r="G1283" i="1"/>
  <c r="D1283" i="1"/>
  <c r="C1283" i="1"/>
  <c r="D1282" i="1"/>
  <c r="C1282" i="1"/>
  <c r="G1281" i="1"/>
  <c r="D1281" i="1"/>
  <c r="H1281" i="1" s="1"/>
  <c r="C1281" i="1"/>
  <c r="H1280" i="1"/>
  <c r="G1280" i="1"/>
  <c r="D1280" i="1"/>
  <c r="C1280" i="1"/>
  <c r="G1279" i="1"/>
  <c r="D1279" i="1"/>
  <c r="H1279" i="1" s="1"/>
  <c r="C1279" i="1"/>
  <c r="D1278" i="1"/>
  <c r="C1278" i="1"/>
  <c r="G1278" i="1" s="1"/>
  <c r="H1277" i="1"/>
  <c r="G1277" i="1"/>
  <c r="D1277" i="1"/>
  <c r="C1277" i="1"/>
  <c r="G1276" i="1"/>
  <c r="D1276" i="1"/>
  <c r="H1276" i="1" s="1"/>
  <c r="C1276" i="1"/>
  <c r="G1275" i="1"/>
  <c r="D1275" i="1"/>
  <c r="H1275" i="1" s="1"/>
  <c r="C1275" i="1"/>
  <c r="D1274" i="1"/>
  <c r="C1274" i="1"/>
  <c r="H1274" i="1" s="1"/>
  <c r="D1273" i="1"/>
  <c r="C1273" i="1"/>
  <c r="G1272" i="1"/>
  <c r="D1272" i="1"/>
  <c r="H1272" i="1" s="1"/>
  <c r="C1272" i="1"/>
  <c r="H1271" i="1"/>
  <c r="G1271" i="1"/>
  <c r="D1271" i="1"/>
  <c r="C1271" i="1"/>
  <c r="D1270" i="1"/>
  <c r="H1270" i="1" s="1"/>
  <c r="C1270" i="1"/>
  <c r="G1270" i="1" s="1"/>
  <c r="G1269" i="1"/>
  <c r="D1269" i="1"/>
  <c r="H1269" i="1" s="1"/>
  <c r="C1269" i="1"/>
  <c r="H1268" i="1"/>
  <c r="G1268" i="1"/>
  <c r="D1268" i="1"/>
  <c r="C1268" i="1"/>
  <c r="D1267" i="1"/>
  <c r="C1267" i="1"/>
  <c r="D1266" i="1"/>
  <c r="C1266" i="1"/>
  <c r="G1266" i="1" s="1"/>
  <c r="H1265" i="1"/>
  <c r="D1265" i="1"/>
  <c r="C1265" i="1"/>
  <c r="G1265" i="1" s="1"/>
  <c r="D1264" i="1"/>
  <c r="C1264" i="1"/>
  <c r="G1263" i="1"/>
  <c r="D1263" i="1"/>
  <c r="C1263" i="1"/>
  <c r="H1262" i="1"/>
  <c r="G1262" i="1"/>
  <c r="D1262" i="1"/>
  <c r="C1262" i="1"/>
  <c r="G1261" i="1"/>
  <c r="D1261" i="1"/>
  <c r="H1261" i="1" s="1"/>
  <c r="C1261" i="1"/>
  <c r="G1260" i="1"/>
  <c r="D1260" i="1"/>
  <c r="H1260" i="1" s="1"/>
  <c r="C1260" i="1"/>
  <c r="H1259" i="1"/>
  <c r="G1259" i="1"/>
  <c r="D1259" i="1"/>
  <c r="C1259" i="1"/>
  <c r="G1258" i="1"/>
  <c r="D1258" i="1"/>
  <c r="H1258" i="1" s="1"/>
  <c r="C1258" i="1"/>
  <c r="G1257" i="1"/>
  <c r="D1257" i="1"/>
  <c r="H1257" i="1" s="1"/>
  <c r="C1257" i="1"/>
  <c r="H1256" i="1"/>
  <c r="G1256" i="1"/>
  <c r="D1256" i="1"/>
  <c r="C1256" i="1"/>
  <c r="D1255" i="1"/>
  <c r="C1255" i="1"/>
  <c r="G1254" i="1"/>
  <c r="D1254" i="1"/>
  <c r="H1254" i="1" s="1"/>
  <c r="C1254" i="1"/>
  <c r="H1253" i="1"/>
  <c r="G1253" i="1"/>
  <c r="D1253" i="1"/>
  <c r="C1253" i="1"/>
  <c r="G1252" i="1"/>
  <c r="D1252" i="1"/>
  <c r="H1252" i="1" s="1"/>
  <c r="C1252" i="1"/>
  <c r="G1251" i="1"/>
  <c r="D1251" i="1"/>
  <c r="H1251" i="1" s="1"/>
  <c r="C1251" i="1"/>
  <c r="H1250" i="1"/>
  <c r="G1250" i="1"/>
  <c r="D1250" i="1"/>
  <c r="C1250" i="1"/>
  <c r="D1249" i="1"/>
  <c r="C1249" i="1"/>
  <c r="G1248" i="1"/>
  <c r="D1248" i="1"/>
  <c r="H1248" i="1" s="1"/>
  <c r="C1248" i="1"/>
  <c r="H1247" i="1"/>
  <c r="D1247" i="1"/>
  <c r="C1247" i="1"/>
  <c r="G1247" i="1" s="1"/>
  <c r="D1246" i="1"/>
  <c r="C1246" i="1"/>
  <c r="D1245" i="1"/>
  <c r="C1245" i="1"/>
  <c r="G1245" i="1" s="1"/>
  <c r="H1244" i="1"/>
  <c r="D1244" i="1"/>
  <c r="C1244" i="1"/>
  <c r="G1244" i="1" s="1"/>
  <c r="D1243" i="1"/>
  <c r="C1243" i="1"/>
  <c r="G1243" i="1" s="1"/>
  <c r="G1242" i="1"/>
  <c r="D1242" i="1"/>
  <c r="H1242" i="1" s="1"/>
  <c r="C1242" i="1"/>
  <c r="H1241" i="1"/>
  <c r="G1241" i="1"/>
  <c r="D1241" i="1"/>
  <c r="C1241" i="1"/>
  <c r="D1240" i="1"/>
  <c r="C1240" i="1"/>
  <c r="G1240" i="1" s="1"/>
  <c r="G1239" i="1"/>
  <c r="D1239" i="1"/>
  <c r="H1239" i="1" s="1"/>
  <c r="C1239" i="1"/>
  <c r="H1238" i="1"/>
  <c r="G1238" i="1"/>
  <c r="D1238" i="1"/>
  <c r="C1238" i="1"/>
  <c r="D1237" i="1"/>
  <c r="C1237" i="1"/>
  <c r="G1236" i="1"/>
  <c r="D1236" i="1"/>
  <c r="H1236" i="1" s="1"/>
  <c r="C1236" i="1"/>
  <c r="H1235" i="1"/>
  <c r="G1235" i="1"/>
  <c r="D1235" i="1"/>
  <c r="C1235" i="1"/>
  <c r="G1234" i="1"/>
  <c r="D1234" i="1"/>
  <c r="H1234" i="1" s="1"/>
  <c r="C1234" i="1"/>
  <c r="G1233" i="1"/>
  <c r="D1233" i="1"/>
  <c r="C1233" i="1"/>
  <c r="D1232" i="1"/>
  <c r="C1232" i="1"/>
  <c r="H1232" i="1" s="1"/>
  <c r="D1231" i="1"/>
  <c r="C1231" i="1"/>
  <c r="D1230" i="1"/>
  <c r="C1230" i="1"/>
  <c r="D1229" i="1"/>
  <c r="C1229" i="1"/>
  <c r="D1228" i="1"/>
  <c r="C1228" i="1"/>
  <c r="D1227" i="1"/>
  <c r="C1227" i="1"/>
  <c r="D1226" i="1"/>
  <c r="C1226" i="1"/>
  <c r="G1226" i="1" s="1"/>
  <c r="G1225" i="1"/>
  <c r="D1225" i="1"/>
  <c r="C1225" i="1"/>
  <c r="D1224" i="1"/>
  <c r="C1224" i="1"/>
  <c r="G1224" i="1" s="1"/>
  <c r="D1223" i="1"/>
  <c r="C1223" i="1"/>
  <c r="D1221" i="1"/>
  <c r="C1221" i="1"/>
  <c r="G1221" i="1" s="1"/>
  <c r="D1220" i="1"/>
  <c r="C1220" i="1"/>
  <c r="H1220" i="1" s="1"/>
  <c r="D1219" i="1"/>
  <c r="C1219" i="1"/>
  <c r="D1218" i="1"/>
  <c r="C1218" i="1"/>
  <c r="G1218" i="1" s="1"/>
  <c r="D1217" i="1"/>
  <c r="C1217" i="1"/>
  <c r="H1217" i="1" s="1"/>
  <c r="D1216" i="1"/>
  <c r="C1216" i="1"/>
  <c r="G1216" i="1" s="1"/>
  <c r="G1213" i="1"/>
  <c r="D1213" i="1"/>
  <c r="H1213" i="1" s="1"/>
  <c r="C1213" i="1"/>
  <c r="G1212" i="1"/>
  <c r="D1212" i="1"/>
  <c r="H1212" i="1" s="1"/>
  <c r="C1212" i="1"/>
  <c r="H1211" i="1"/>
  <c r="G1211" i="1"/>
  <c r="D1211" i="1"/>
  <c r="C1211" i="1"/>
  <c r="G1210" i="1"/>
  <c r="D1210" i="1"/>
  <c r="H1210" i="1" s="1"/>
  <c r="C1210" i="1"/>
  <c r="G1209" i="1"/>
  <c r="D1209" i="1"/>
  <c r="H1209" i="1" s="1"/>
  <c r="C1209" i="1"/>
  <c r="H1208" i="1"/>
  <c r="G1208" i="1"/>
  <c r="D1208" i="1"/>
  <c r="C1208" i="1"/>
  <c r="D1207" i="1"/>
  <c r="C1207" i="1"/>
  <c r="G1206" i="1"/>
  <c r="D1206" i="1"/>
  <c r="H1206" i="1" s="1"/>
  <c r="C1206" i="1"/>
  <c r="H1205" i="1"/>
  <c r="G1205" i="1"/>
  <c r="D1205" i="1"/>
  <c r="C1205" i="1"/>
  <c r="G1204" i="1"/>
  <c r="D1204" i="1"/>
  <c r="H1204" i="1" s="1"/>
  <c r="C1204" i="1"/>
  <c r="G1203" i="1"/>
  <c r="D1203" i="1"/>
  <c r="H1203" i="1" s="1"/>
  <c r="C1203" i="1"/>
  <c r="H1202" i="1"/>
  <c r="G1202" i="1"/>
  <c r="D1202" i="1"/>
  <c r="C1202" i="1"/>
  <c r="G1201" i="1"/>
  <c r="D1201" i="1"/>
  <c r="H1201" i="1" s="1"/>
  <c r="C1201" i="1"/>
  <c r="G1200" i="1"/>
  <c r="D1200" i="1"/>
  <c r="H1200" i="1" s="1"/>
  <c r="C1200" i="1"/>
  <c r="H1199" i="1"/>
  <c r="G1199" i="1"/>
  <c r="D1199" i="1"/>
  <c r="C1199" i="1"/>
  <c r="H1198" i="1"/>
  <c r="D1198" i="1"/>
  <c r="G1198" i="1" s="1"/>
  <c r="C1198" i="1"/>
  <c r="G1197" i="1"/>
  <c r="D1197" i="1"/>
  <c r="H1197" i="1" s="1"/>
  <c r="C1197" i="1"/>
  <c r="H1196" i="1"/>
  <c r="G1196" i="1"/>
  <c r="D1196" i="1"/>
  <c r="C1196" i="1"/>
  <c r="G1195" i="1"/>
  <c r="D1195" i="1"/>
  <c r="H1195" i="1" s="1"/>
  <c r="C1195" i="1"/>
  <c r="G1194" i="1"/>
  <c r="D1194" i="1"/>
  <c r="H1194" i="1" s="1"/>
  <c r="C1194" i="1"/>
  <c r="H1193" i="1"/>
  <c r="G1193" i="1"/>
  <c r="D1193" i="1"/>
  <c r="C1193" i="1"/>
  <c r="D1192" i="1"/>
  <c r="C1192" i="1"/>
  <c r="G1191" i="1"/>
  <c r="D1191" i="1"/>
  <c r="H1191" i="1" s="1"/>
  <c r="C1191" i="1"/>
  <c r="H1190" i="1"/>
  <c r="G1190" i="1"/>
  <c r="D1190" i="1"/>
  <c r="C1190" i="1"/>
  <c r="H1189" i="1"/>
  <c r="D1189" i="1"/>
  <c r="C1189" i="1"/>
  <c r="G1188" i="1"/>
  <c r="D1188" i="1"/>
  <c r="H1188" i="1" s="1"/>
  <c r="C1188" i="1"/>
  <c r="H1187" i="1"/>
  <c r="G1187" i="1"/>
  <c r="D1187" i="1"/>
  <c r="C1187" i="1"/>
  <c r="H1186" i="1"/>
  <c r="G1186" i="1"/>
  <c r="D1186" i="1"/>
  <c r="C1186" i="1"/>
  <c r="G1185" i="1"/>
  <c r="D1185" i="1"/>
  <c r="H1185" i="1" s="1"/>
  <c r="C1185" i="1"/>
  <c r="D1184" i="1"/>
  <c r="D1183" i="1"/>
  <c r="G1182" i="1"/>
  <c r="D1182" i="1"/>
  <c r="H1182" i="1" s="1"/>
  <c r="C1182" i="1"/>
  <c r="H1181" i="1"/>
  <c r="G1181" i="1"/>
  <c r="D1181" i="1"/>
  <c r="C1181" i="1"/>
  <c r="G1180" i="1"/>
  <c r="D1180" i="1"/>
  <c r="H1180" i="1" s="1"/>
  <c r="C1180" i="1"/>
  <c r="G1179" i="1"/>
  <c r="D1179" i="1"/>
  <c r="H1179" i="1" s="1"/>
  <c r="C1179" i="1"/>
  <c r="H1178" i="1"/>
  <c r="G1178" i="1"/>
  <c r="D1178" i="1"/>
  <c r="C1178" i="1"/>
  <c r="G1177" i="1"/>
  <c r="D1177" i="1"/>
  <c r="H1177" i="1" s="1"/>
  <c r="C1177" i="1"/>
  <c r="G1176" i="1"/>
  <c r="D1176" i="1"/>
  <c r="H1176" i="1" s="1"/>
  <c r="C1176" i="1"/>
  <c r="H1175" i="1"/>
  <c r="G1175" i="1"/>
  <c r="D1175" i="1"/>
  <c r="C1175" i="1"/>
  <c r="D1174" i="1"/>
  <c r="C1174" i="1"/>
  <c r="G1173" i="1"/>
  <c r="D1173" i="1"/>
  <c r="H1173" i="1" s="1"/>
  <c r="C1173" i="1"/>
  <c r="H1172" i="1"/>
  <c r="G1172" i="1"/>
  <c r="D1172" i="1"/>
  <c r="C1172" i="1"/>
  <c r="H1171" i="1"/>
  <c r="D1171" i="1"/>
  <c r="G1171" i="1" s="1"/>
  <c r="C1171" i="1"/>
  <c r="G1170" i="1"/>
  <c r="D1170" i="1"/>
  <c r="H1170" i="1" s="1"/>
  <c r="C1170" i="1"/>
  <c r="H1169" i="1"/>
  <c r="G1169" i="1"/>
  <c r="D1169" i="1"/>
  <c r="C1169" i="1"/>
  <c r="H1168" i="1"/>
  <c r="G1168" i="1"/>
  <c r="D1168" i="1"/>
  <c r="C1168" i="1"/>
  <c r="G1167" i="1"/>
  <c r="D1167" i="1"/>
  <c r="H1167" i="1" s="1"/>
  <c r="C1167" i="1"/>
  <c r="H1166" i="1"/>
  <c r="D1166" i="1"/>
  <c r="C1166" i="1"/>
  <c r="G1166" i="1" s="1"/>
  <c r="D1165" i="1"/>
  <c r="C1165" i="1"/>
  <c r="G1165" i="1" s="1"/>
  <c r="G1164" i="1"/>
  <c r="D1164" i="1"/>
  <c r="H1164" i="1" s="1"/>
  <c r="C1164" i="1"/>
  <c r="H1163" i="1"/>
  <c r="G1163" i="1"/>
  <c r="D1163" i="1"/>
  <c r="C1163" i="1"/>
  <c r="H1162" i="1"/>
  <c r="D1162" i="1"/>
  <c r="G1162" i="1" s="1"/>
  <c r="C1162" i="1"/>
  <c r="G1161" i="1"/>
  <c r="D1161" i="1"/>
  <c r="H1161" i="1" s="1"/>
  <c r="C1161" i="1"/>
  <c r="D1160" i="1"/>
  <c r="C1160" i="1"/>
  <c r="G1160" i="1" s="1"/>
  <c r="G1159" i="1"/>
  <c r="D1159" i="1"/>
  <c r="H1159" i="1" s="1"/>
  <c r="C1159" i="1"/>
  <c r="G1158" i="1"/>
  <c r="D1158" i="1"/>
  <c r="H1158" i="1" s="1"/>
  <c r="C1158" i="1"/>
  <c r="D1157" i="1"/>
  <c r="C1157" i="1"/>
  <c r="H1157" i="1" s="1"/>
  <c r="D1156" i="1"/>
  <c r="C1156" i="1"/>
  <c r="D1155" i="1"/>
  <c r="C1155" i="1"/>
  <c r="G1155" i="1" s="1"/>
  <c r="D1154" i="1"/>
  <c r="C1154" i="1"/>
  <c r="H1154" i="1" s="1"/>
  <c r="D1153" i="1"/>
  <c r="D1151" i="1"/>
  <c r="C1151" i="1"/>
  <c r="H1151" i="1" s="1"/>
  <c r="D1150" i="1"/>
  <c r="C1150" i="1"/>
  <c r="D1149" i="1"/>
  <c r="C1149" i="1"/>
  <c r="G1149" i="1" s="1"/>
  <c r="D1148" i="1"/>
  <c r="D1147" i="1"/>
  <c r="H1147" i="1" s="1"/>
  <c r="C1147" i="1"/>
  <c r="G1146" i="1"/>
  <c r="D1146" i="1"/>
  <c r="H1146" i="1" s="1"/>
  <c r="C1146" i="1"/>
  <c r="H1145" i="1"/>
  <c r="G1145" i="1"/>
  <c r="D1145" i="1"/>
  <c r="C1145" i="1"/>
  <c r="D1144" i="1"/>
  <c r="C1144" i="1"/>
  <c r="G1143" i="1"/>
  <c r="D1143" i="1"/>
  <c r="H1143" i="1" s="1"/>
  <c r="C1143" i="1"/>
  <c r="D1142" i="1"/>
  <c r="C1142" i="1"/>
  <c r="H1142" i="1" s="1"/>
  <c r="D1141" i="1"/>
  <c r="C1141" i="1"/>
  <c r="H1141" i="1" s="1"/>
  <c r="D1140" i="1"/>
  <c r="C1140" i="1"/>
  <c r="G1140" i="1" s="1"/>
  <c r="D1139" i="1"/>
  <c r="C1139" i="1"/>
  <c r="H1139" i="1" s="1"/>
  <c r="H1138" i="1"/>
  <c r="G1138" i="1"/>
  <c r="D1138" i="1"/>
  <c r="C1138" i="1"/>
  <c r="D1137" i="1"/>
  <c r="C1137" i="1"/>
  <c r="G1137" i="1" s="1"/>
  <c r="H1136" i="1"/>
  <c r="G1136" i="1"/>
  <c r="D1136" i="1"/>
  <c r="C1136" i="1"/>
  <c r="G1135" i="1"/>
  <c r="D1135" i="1"/>
  <c r="H1135" i="1" s="1"/>
  <c r="C1135" i="1"/>
  <c r="G1134" i="1"/>
  <c r="D1134" i="1"/>
  <c r="H1134" i="1" s="1"/>
  <c r="C1134" i="1"/>
  <c r="G1133" i="1"/>
  <c r="D1133" i="1"/>
  <c r="C1133" i="1"/>
  <c r="H1133" i="1" s="1"/>
  <c r="D1132" i="1"/>
  <c r="C1132" i="1"/>
  <c r="D1131" i="1"/>
  <c r="H1131" i="1" s="1"/>
  <c r="C1131" i="1"/>
  <c r="G1131" i="1" s="1"/>
  <c r="H1130" i="1"/>
  <c r="G1130" i="1"/>
  <c r="D1130" i="1"/>
  <c r="C1130" i="1"/>
  <c r="G1129" i="1"/>
  <c r="D1129" i="1"/>
  <c r="H1129" i="1" s="1"/>
  <c r="C1129" i="1"/>
  <c r="G1128" i="1"/>
  <c r="D1128" i="1"/>
  <c r="H1128" i="1" s="1"/>
  <c r="C1128" i="1"/>
  <c r="D1127" i="1"/>
  <c r="C1127" i="1"/>
  <c r="H1127" i="1" s="1"/>
  <c r="D1126" i="1"/>
  <c r="C1126" i="1"/>
  <c r="G1125" i="1"/>
  <c r="D1125" i="1"/>
  <c r="H1125" i="1" s="1"/>
  <c r="C1125" i="1"/>
  <c r="D1124" i="1"/>
  <c r="H1123" i="1"/>
  <c r="D1123" i="1"/>
  <c r="G1123" i="1" s="1"/>
  <c r="C1123" i="1"/>
  <c r="D1122" i="1"/>
  <c r="C1122" i="1"/>
  <c r="H1121" i="1"/>
  <c r="G1121" i="1"/>
  <c r="D1121" i="1"/>
  <c r="C1121" i="1"/>
  <c r="H1120" i="1"/>
  <c r="G1120" i="1"/>
  <c r="D1120" i="1"/>
  <c r="C1120" i="1"/>
  <c r="G1119" i="1"/>
  <c r="D1119" i="1"/>
  <c r="H1119" i="1" s="1"/>
  <c r="C1119" i="1"/>
  <c r="H1118" i="1"/>
  <c r="G1118" i="1"/>
  <c r="D1118" i="1"/>
  <c r="C1118" i="1"/>
  <c r="H1117" i="1"/>
  <c r="G1117" i="1"/>
  <c r="D1117" i="1"/>
  <c r="C1117" i="1"/>
  <c r="G1116" i="1"/>
  <c r="D1116" i="1"/>
  <c r="H1116" i="1" s="1"/>
  <c r="C1116" i="1"/>
  <c r="H1115" i="1"/>
  <c r="G1115" i="1"/>
  <c r="D1115" i="1"/>
  <c r="C1115" i="1"/>
  <c r="G1114" i="1"/>
  <c r="D1114" i="1"/>
  <c r="H1114" i="1" s="1"/>
  <c r="C1114" i="1"/>
  <c r="G1113" i="1"/>
  <c r="D1113" i="1"/>
  <c r="H1113" i="1" s="1"/>
  <c r="C1113" i="1"/>
  <c r="H1112" i="1"/>
  <c r="G1112" i="1"/>
  <c r="D1112" i="1"/>
  <c r="C1112" i="1"/>
  <c r="D1111" i="1"/>
  <c r="C1111" i="1"/>
  <c r="G1110" i="1"/>
  <c r="D1110" i="1"/>
  <c r="H1110" i="1" s="1"/>
  <c r="C1110" i="1"/>
  <c r="H1109" i="1"/>
  <c r="G1109" i="1"/>
  <c r="D1109" i="1"/>
  <c r="C1109" i="1"/>
  <c r="G1108" i="1"/>
  <c r="D1108" i="1"/>
  <c r="H1108" i="1" s="1"/>
  <c r="C1108" i="1"/>
  <c r="G1107" i="1"/>
  <c r="D1107" i="1"/>
  <c r="H1107" i="1" s="1"/>
  <c r="C1107" i="1"/>
  <c r="H1106" i="1"/>
  <c r="G1106" i="1"/>
  <c r="D1106" i="1"/>
  <c r="C1106" i="1"/>
  <c r="H1105" i="1"/>
  <c r="D1105" i="1"/>
  <c r="G1105" i="1" s="1"/>
  <c r="C1105" i="1"/>
  <c r="G1104" i="1"/>
  <c r="D1104" i="1"/>
  <c r="H1104" i="1" s="1"/>
  <c r="C1104" i="1"/>
  <c r="H1103" i="1"/>
  <c r="G1103" i="1"/>
  <c r="D1103" i="1"/>
  <c r="C1103" i="1"/>
  <c r="G1102" i="1"/>
  <c r="D1102" i="1"/>
  <c r="H1102" i="1" s="1"/>
  <c r="C1102" i="1"/>
  <c r="G1101" i="1"/>
  <c r="D1101" i="1"/>
  <c r="C1101" i="1"/>
  <c r="H1100" i="1"/>
  <c r="G1100" i="1"/>
  <c r="D1100" i="1"/>
  <c r="C1100" i="1"/>
  <c r="D1099" i="1"/>
  <c r="C1099" i="1"/>
  <c r="G1098" i="1"/>
  <c r="D1098" i="1"/>
  <c r="H1098" i="1" s="1"/>
  <c r="C1098" i="1"/>
  <c r="H1097" i="1"/>
  <c r="D1097" i="1"/>
  <c r="C1097" i="1"/>
  <c r="G1097" i="1" s="1"/>
  <c r="D1096" i="1"/>
  <c r="G1095" i="1"/>
  <c r="D1095" i="1"/>
  <c r="H1095" i="1" s="1"/>
  <c r="C1095" i="1"/>
  <c r="H1094" i="1"/>
  <c r="G1094" i="1"/>
  <c r="D1094" i="1"/>
  <c r="C1094" i="1"/>
  <c r="G1093" i="1"/>
  <c r="D1093" i="1"/>
  <c r="H1093" i="1" s="1"/>
  <c r="C1093" i="1"/>
  <c r="G1092" i="1"/>
  <c r="D1092" i="1"/>
  <c r="H1092" i="1" s="1"/>
  <c r="C1092" i="1"/>
  <c r="H1091" i="1"/>
  <c r="G1091" i="1"/>
  <c r="D1091" i="1"/>
  <c r="C1091" i="1"/>
  <c r="D1090" i="1"/>
  <c r="H1090" i="1" s="1"/>
  <c r="C1090" i="1"/>
  <c r="G1089" i="1"/>
  <c r="D1089" i="1"/>
  <c r="H1089" i="1" s="1"/>
  <c r="C1089" i="1"/>
  <c r="H1088" i="1"/>
  <c r="G1088" i="1"/>
  <c r="D1088" i="1"/>
  <c r="C1088" i="1"/>
  <c r="D1087" i="1"/>
  <c r="G1087" i="1" s="1"/>
  <c r="C1087" i="1"/>
  <c r="G1086" i="1"/>
  <c r="D1086" i="1"/>
  <c r="H1086" i="1" s="1"/>
  <c r="C1086" i="1"/>
  <c r="H1085" i="1"/>
  <c r="G1085" i="1"/>
  <c r="D1085" i="1"/>
  <c r="C1085" i="1"/>
  <c r="H1084" i="1"/>
  <c r="G1084" i="1"/>
  <c r="D1084" i="1"/>
  <c r="C1084" i="1"/>
  <c r="G1083" i="1"/>
  <c r="D1083" i="1"/>
  <c r="H1083" i="1" s="1"/>
  <c r="C1083" i="1"/>
  <c r="H1082" i="1"/>
  <c r="G1082" i="1"/>
  <c r="D1082" i="1"/>
  <c r="C1082" i="1"/>
  <c r="H1081" i="1"/>
  <c r="G1081" i="1"/>
  <c r="D1081" i="1"/>
  <c r="C1081" i="1"/>
  <c r="G1080" i="1"/>
  <c r="D1080" i="1"/>
  <c r="H1080" i="1" s="1"/>
  <c r="C1080" i="1"/>
  <c r="H1079" i="1"/>
  <c r="G1079" i="1"/>
  <c r="D1079" i="1"/>
  <c r="C1079" i="1"/>
  <c r="G1078" i="1"/>
  <c r="D1078" i="1"/>
  <c r="H1078" i="1" s="1"/>
  <c r="C1078" i="1"/>
  <c r="G1077" i="1"/>
  <c r="D1077" i="1"/>
  <c r="H1077" i="1" s="1"/>
  <c r="C1077" i="1"/>
  <c r="H1076" i="1"/>
  <c r="G1076" i="1"/>
  <c r="D1076" i="1"/>
  <c r="C1076" i="1"/>
  <c r="D1075" i="1"/>
  <c r="C1075" i="1"/>
  <c r="G1074" i="1"/>
  <c r="D1074" i="1"/>
  <c r="H1074" i="1" s="1"/>
  <c r="C1074" i="1"/>
  <c r="H1073" i="1"/>
  <c r="D1073" i="1"/>
  <c r="G1073" i="1" s="1"/>
  <c r="C1073" i="1"/>
  <c r="H1072" i="1"/>
  <c r="D1072" i="1"/>
  <c r="G1072" i="1" s="1"/>
  <c r="C1072" i="1"/>
  <c r="G1071" i="1"/>
  <c r="D1071" i="1"/>
  <c r="H1071" i="1" s="1"/>
  <c r="C1071" i="1"/>
  <c r="H1070" i="1"/>
  <c r="D1070" i="1"/>
  <c r="G1070" i="1" s="1"/>
  <c r="C1070" i="1"/>
  <c r="D1069" i="1"/>
  <c r="C1069" i="1"/>
  <c r="G1068" i="1"/>
  <c r="D1068" i="1"/>
  <c r="H1068" i="1" s="1"/>
  <c r="C1068" i="1"/>
  <c r="H1067" i="1"/>
  <c r="D1067" i="1"/>
  <c r="G1067" i="1" s="1"/>
  <c r="C1067" i="1"/>
  <c r="H1066" i="1"/>
  <c r="G1066" i="1"/>
  <c r="D1066" i="1"/>
  <c r="C1066" i="1"/>
  <c r="D1065" i="1"/>
  <c r="D1064" i="1"/>
  <c r="C1064" i="1"/>
  <c r="H1064" i="1" s="1"/>
  <c r="D1063" i="1"/>
  <c r="G1063" i="1" s="1"/>
  <c r="C1063" i="1"/>
  <c r="D1062" i="1"/>
  <c r="C1062" i="1"/>
  <c r="H1061" i="1"/>
  <c r="G1061" i="1"/>
  <c r="D1061" i="1"/>
  <c r="C1061" i="1"/>
  <c r="H1060" i="1"/>
  <c r="G1060" i="1"/>
  <c r="D1060" i="1"/>
  <c r="C1060" i="1"/>
  <c r="D1059" i="1"/>
  <c r="C1059" i="1"/>
  <c r="H1058" i="1"/>
  <c r="G1058" i="1"/>
  <c r="D1058" i="1"/>
  <c r="C1058" i="1"/>
  <c r="D1057" i="1"/>
  <c r="C1057" i="1"/>
  <c r="D1056" i="1"/>
  <c r="D1055" i="1"/>
  <c r="H1055" i="1" s="1"/>
  <c r="C1055" i="1"/>
  <c r="G1054" i="1"/>
  <c r="D1054" i="1"/>
  <c r="H1054" i="1" s="1"/>
  <c r="C1054" i="1"/>
  <c r="H1053" i="1"/>
  <c r="D1053" i="1"/>
  <c r="G1053" i="1" s="1"/>
  <c r="C1053" i="1"/>
  <c r="D1052" i="1"/>
  <c r="H1052" i="1" s="1"/>
  <c r="C1052" i="1"/>
  <c r="D1051" i="1"/>
  <c r="H1051" i="1" s="1"/>
  <c r="C1051" i="1"/>
  <c r="D1050" i="1"/>
  <c r="C1050" i="1"/>
  <c r="H1050" i="1" s="1"/>
  <c r="D1049" i="1"/>
  <c r="H1049" i="1" s="1"/>
  <c r="C1049" i="1"/>
  <c r="D1048" i="1"/>
  <c r="C1048" i="1"/>
  <c r="G1048" i="1" s="1"/>
  <c r="D1047" i="1"/>
  <c r="D1046" i="1"/>
  <c r="H1045" i="1"/>
  <c r="D1045" i="1"/>
  <c r="G1045" i="1" s="1"/>
  <c r="C1045" i="1"/>
  <c r="D1044" i="1"/>
  <c r="C1044" i="1"/>
  <c r="G1043" i="1"/>
  <c r="D1043" i="1"/>
  <c r="H1043" i="1" s="1"/>
  <c r="C1043" i="1"/>
  <c r="D1042" i="1"/>
  <c r="C1042" i="1"/>
  <c r="H1042" i="1" s="1"/>
  <c r="D1041" i="1"/>
  <c r="G1041" i="1" s="1"/>
  <c r="C1041" i="1"/>
  <c r="H1041" i="1" s="1"/>
  <c r="G1040" i="1"/>
  <c r="D1040" i="1"/>
  <c r="H1040" i="1" s="1"/>
  <c r="C1040" i="1"/>
  <c r="H1039" i="1"/>
  <c r="D1039" i="1"/>
  <c r="G1039" i="1" s="1"/>
  <c r="C1039" i="1"/>
  <c r="D1038" i="1"/>
  <c r="C1038" i="1"/>
  <c r="G1037" i="1"/>
  <c r="D1037" i="1"/>
  <c r="H1037" i="1" s="1"/>
  <c r="C1037" i="1"/>
  <c r="H1036" i="1"/>
  <c r="D1036" i="1"/>
  <c r="G1036" i="1" s="1"/>
  <c r="C1036" i="1"/>
  <c r="H1035" i="1"/>
  <c r="D1035" i="1"/>
  <c r="C1035" i="1"/>
  <c r="D1034" i="1"/>
  <c r="C1034" i="1"/>
  <c r="G1034" i="1" s="1"/>
  <c r="D1033" i="1"/>
  <c r="C1033" i="1"/>
  <c r="H1033" i="1" s="1"/>
  <c r="D1032" i="1"/>
  <c r="C1032" i="1"/>
  <c r="G1031" i="1"/>
  <c r="D1031" i="1"/>
  <c r="H1031" i="1" s="1"/>
  <c r="C1031" i="1"/>
  <c r="D1030" i="1"/>
  <c r="C1030" i="1"/>
  <c r="H1030" i="1" s="1"/>
  <c r="H1029" i="1"/>
  <c r="G1029" i="1"/>
  <c r="D1029" i="1"/>
  <c r="C1029" i="1"/>
  <c r="D1028" i="1"/>
  <c r="C1028" i="1"/>
  <c r="G1028" i="1" s="1"/>
  <c r="H1027" i="1"/>
  <c r="D1027" i="1"/>
  <c r="C1027" i="1"/>
  <c r="D1026" i="1"/>
  <c r="C1026" i="1"/>
  <c r="G1025" i="1"/>
  <c r="D1025" i="1"/>
  <c r="H1025" i="1" s="1"/>
  <c r="C1025" i="1"/>
  <c r="H1024" i="1"/>
  <c r="D1024" i="1"/>
  <c r="G1024" i="1" s="1"/>
  <c r="C1024" i="1"/>
  <c r="D1023" i="1"/>
  <c r="G1022" i="1"/>
  <c r="D1022" i="1"/>
  <c r="H1022" i="1" s="1"/>
  <c r="C1022" i="1"/>
  <c r="H1021" i="1"/>
  <c r="D1021" i="1"/>
  <c r="G1021" i="1" s="1"/>
  <c r="C1021" i="1"/>
  <c r="D1020" i="1"/>
  <c r="C1020" i="1"/>
  <c r="G1019" i="1"/>
  <c r="D1019" i="1"/>
  <c r="H1019" i="1" s="1"/>
  <c r="C1019" i="1"/>
  <c r="D1018" i="1"/>
  <c r="C1018" i="1"/>
  <c r="H1018" i="1" s="1"/>
  <c r="H1017" i="1"/>
  <c r="G1017" i="1"/>
  <c r="D1017" i="1"/>
  <c r="C1017" i="1"/>
  <c r="G1016" i="1"/>
  <c r="D1016" i="1"/>
  <c r="H1016" i="1" s="1"/>
  <c r="C1016" i="1"/>
  <c r="H1015" i="1"/>
  <c r="D1015" i="1"/>
  <c r="G1015" i="1" s="1"/>
  <c r="C1015" i="1"/>
  <c r="D1014" i="1"/>
  <c r="C1014" i="1"/>
  <c r="H1013" i="1"/>
  <c r="G1013" i="1"/>
  <c r="D1013" i="1"/>
  <c r="C1013" i="1"/>
  <c r="H1012" i="1"/>
  <c r="D1012" i="1"/>
  <c r="C1012" i="1"/>
  <c r="H1011" i="1"/>
  <c r="D1011" i="1"/>
  <c r="G1011" i="1" s="1"/>
  <c r="C1011" i="1"/>
  <c r="H1010" i="1"/>
  <c r="G1010" i="1"/>
  <c r="D1010" i="1"/>
  <c r="C1010" i="1"/>
  <c r="H1009" i="1"/>
  <c r="D1009" i="1"/>
  <c r="G1009" i="1" s="1"/>
  <c r="C1009" i="1"/>
  <c r="H1008" i="1"/>
  <c r="G1008" i="1"/>
  <c r="D1008" i="1"/>
  <c r="C1008" i="1"/>
  <c r="D1007" i="1"/>
  <c r="C1007" i="1"/>
  <c r="H1007" i="1" s="1"/>
  <c r="H1006" i="1"/>
  <c r="D1006" i="1"/>
  <c r="G1006" i="1" s="1"/>
  <c r="C1006" i="1"/>
  <c r="D1005" i="1"/>
  <c r="C1005" i="1"/>
  <c r="H1004" i="1"/>
  <c r="G1004" i="1"/>
  <c r="D1004" i="1"/>
  <c r="C1004" i="1"/>
  <c r="D1003" i="1"/>
  <c r="G1003" i="1" s="1"/>
  <c r="C1003" i="1"/>
  <c r="H1003" i="1" s="1"/>
  <c r="D1002" i="1"/>
  <c r="C1002" i="1"/>
  <c r="H1001" i="1"/>
  <c r="D1001" i="1"/>
  <c r="C1001" i="1"/>
  <c r="G1001" i="1" s="1"/>
  <c r="H1000" i="1"/>
  <c r="D1000" i="1"/>
  <c r="G1000" i="1" s="1"/>
  <c r="C1000" i="1"/>
  <c r="D999" i="1"/>
  <c r="C999" i="1"/>
  <c r="G999" i="1" s="1"/>
  <c r="G998" i="1"/>
  <c r="D998" i="1"/>
  <c r="C998" i="1"/>
  <c r="H998" i="1" s="1"/>
  <c r="D997" i="1"/>
  <c r="C997" i="1"/>
  <c r="H997" i="1" s="1"/>
  <c r="H996" i="1"/>
  <c r="D996" i="1"/>
  <c r="G996" i="1" s="1"/>
  <c r="C996" i="1"/>
  <c r="H995" i="1"/>
  <c r="G995" i="1"/>
  <c r="D995" i="1"/>
  <c r="C995" i="1"/>
  <c r="H994" i="1"/>
  <c r="D994" i="1"/>
  <c r="G994" i="1" s="1"/>
  <c r="C994" i="1"/>
  <c r="G993" i="1"/>
  <c r="D993" i="1"/>
  <c r="C993" i="1"/>
  <c r="H992" i="1"/>
  <c r="G992" i="1"/>
  <c r="D992" i="1"/>
  <c r="C992" i="1"/>
  <c r="D991" i="1"/>
  <c r="D989" i="1"/>
  <c r="H989" i="1" s="1"/>
  <c r="C989" i="1"/>
  <c r="H988" i="1"/>
  <c r="D988" i="1"/>
  <c r="C988" i="1"/>
  <c r="G988" i="1" s="1"/>
  <c r="D987" i="1"/>
  <c r="G987" i="1" s="1"/>
  <c r="C987" i="1"/>
  <c r="H987" i="1" s="1"/>
  <c r="D986" i="1"/>
  <c r="C986" i="1"/>
  <c r="G986" i="1" s="1"/>
  <c r="H983" i="1"/>
  <c r="G983" i="1"/>
  <c r="D983" i="1"/>
  <c r="C983" i="1"/>
  <c r="D982" i="1"/>
  <c r="C982" i="1"/>
  <c r="D981" i="1"/>
  <c r="C981" i="1"/>
  <c r="H980" i="1"/>
  <c r="G980" i="1"/>
  <c r="D980" i="1"/>
  <c r="C980" i="1"/>
  <c r="H979" i="1"/>
  <c r="D979" i="1"/>
  <c r="G979" i="1" s="1"/>
  <c r="C979" i="1"/>
  <c r="D978" i="1"/>
  <c r="C978" i="1"/>
  <c r="H977" i="1"/>
  <c r="G977" i="1"/>
  <c r="D977" i="1"/>
  <c r="C977" i="1"/>
  <c r="H976" i="1"/>
  <c r="D976" i="1"/>
  <c r="G976" i="1" s="1"/>
  <c r="C976" i="1"/>
  <c r="D975" i="1"/>
  <c r="C975" i="1"/>
  <c r="H974" i="1"/>
  <c r="G974" i="1"/>
  <c r="D974" i="1"/>
  <c r="C974" i="1"/>
  <c r="H973" i="1"/>
  <c r="D973" i="1"/>
  <c r="G973" i="1" s="1"/>
  <c r="C973" i="1"/>
  <c r="D972" i="1"/>
  <c r="C972" i="1"/>
  <c r="H971" i="1"/>
  <c r="G971" i="1"/>
  <c r="D971" i="1"/>
  <c r="C971" i="1"/>
  <c r="D970" i="1"/>
  <c r="C970" i="1"/>
  <c r="D969" i="1"/>
  <c r="C969" i="1"/>
  <c r="H968" i="1"/>
  <c r="G968" i="1"/>
  <c r="D968" i="1"/>
  <c r="C968" i="1"/>
  <c r="H967" i="1"/>
  <c r="D967" i="1"/>
  <c r="G967" i="1" s="1"/>
  <c r="C967" i="1"/>
  <c r="D966" i="1"/>
  <c r="C966" i="1"/>
  <c r="H965" i="1"/>
  <c r="G965" i="1"/>
  <c r="D965" i="1"/>
  <c r="C965" i="1"/>
  <c r="H964" i="1"/>
  <c r="D964" i="1"/>
  <c r="G964" i="1" s="1"/>
  <c r="C964" i="1"/>
  <c r="D963" i="1"/>
  <c r="C963" i="1"/>
  <c r="H962" i="1"/>
  <c r="G962" i="1"/>
  <c r="D962" i="1"/>
  <c r="C962" i="1"/>
  <c r="H961" i="1"/>
  <c r="D961" i="1"/>
  <c r="G961" i="1" s="1"/>
  <c r="C961" i="1"/>
  <c r="D960" i="1"/>
  <c r="C960" i="1"/>
  <c r="H959" i="1"/>
  <c r="G959" i="1"/>
  <c r="D959" i="1"/>
  <c r="C959" i="1"/>
  <c r="D958" i="1"/>
  <c r="C958" i="1"/>
  <c r="D957" i="1"/>
  <c r="C957" i="1"/>
  <c r="H956" i="1"/>
  <c r="G956" i="1"/>
  <c r="D956" i="1"/>
  <c r="C956" i="1"/>
  <c r="H955" i="1"/>
  <c r="D955" i="1"/>
  <c r="C955" i="1"/>
  <c r="G955" i="1" s="1"/>
  <c r="D954" i="1"/>
  <c r="C954" i="1"/>
  <c r="D953" i="1"/>
  <c r="C953" i="1"/>
  <c r="H952" i="1"/>
  <c r="D952" i="1"/>
  <c r="C952" i="1"/>
  <c r="G952" i="1" s="1"/>
  <c r="D951" i="1"/>
  <c r="C951" i="1"/>
  <c r="H950" i="1"/>
  <c r="D950" i="1"/>
  <c r="C950" i="1"/>
  <c r="G950" i="1" s="1"/>
  <c r="D949" i="1"/>
  <c r="C949" i="1"/>
  <c r="D948" i="1"/>
  <c r="C948" i="1"/>
  <c r="D947" i="1"/>
  <c r="C947" i="1"/>
  <c r="H947" i="1" s="1"/>
  <c r="D946" i="1"/>
  <c r="C946" i="1"/>
  <c r="D945" i="1"/>
  <c r="C945" i="1"/>
  <c r="H944" i="1"/>
  <c r="G944" i="1"/>
  <c r="D944" i="1"/>
  <c r="C944" i="1"/>
  <c r="H943" i="1"/>
  <c r="D943" i="1"/>
  <c r="C943" i="1"/>
  <c r="G943" i="1" s="1"/>
  <c r="D942" i="1"/>
  <c r="C942" i="1"/>
  <c r="D941" i="1"/>
  <c r="C941" i="1"/>
  <c r="H940" i="1"/>
  <c r="D940" i="1"/>
  <c r="C940" i="1"/>
  <c r="G940" i="1" s="1"/>
  <c r="D939" i="1"/>
  <c r="C939" i="1"/>
  <c r="H938" i="1"/>
  <c r="D938" i="1"/>
  <c r="C938" i="1"/>
  <c r="G938" i="1" s="1"/>
  <c r="D937" i="1"/>
  <c r="C937" i="1"/>
  <c r="D936" i="1"/>
  <c r="C936" i="1"/>
  <c r="G935" i="1"/>
  <c r="D935" i="1"/>
  <c r="C935" i="1"/>
  <c r="H935" i="1" s="1"/>
  <c r="D934" i="1"/>
  <c r="C934" i="1"/>
  <c r="D933" i="1"/>
  <c r="C933" i="1"/>
  <c r="H932" i="1"/>
  <c r="G932" i="1"/>
  <c r="D932" i="1"/>
  <c r="C932" i="1"/>
  <c r="H931" i="1"/>
  <c r="D931" i="1"/>
  <c r="C931" i="1"/>
  <c r="G931" i="1" s="1"/>
  <c r="D930" i="1"/>
  <c r="C930" i="1"/>
  <c r="D929" i="1"/>
  <c r="C929" i="1"/>
  <c r="H928" i="1"/>
  <c r="D928" i="1"/>
  <c r="C928" i="1"/>
  <c r="G928" i="1" s="1"/>
  <c r="D927" i="1"/>
  <c r="C927" i="1"/>
  <c r="H926" i="1"/>
  <c r="D926" i="1"/>
  <c r="C926" i="1"/>
  <c r="G926" i="1" s="1"/>
  <c r="D925" i="1"/>
  <c r="C925" i="1"/>
  <c r="D924" i="1"/>
  <c r="C924" i="1"/>
  <c r="G923" i="1"/>
  <c r="D923" i="1"/>
  <c r="C923" i="1"/>
  <c r="H923" i="1" s="1"/>
  <c r="G922" i="1"/>
  <c r="D922" i="1"/>
  <c r="C922" i="1"/>
  <c r="H922" i="1" s="1"/>
  <c r="D921" i="1"/>
  <c r="C921" i="1"/>
  <c r="H920" i="1"/>
  <c r="D920" i="1"/>
  <c r="C920" i="1"/>
  <c r="G920" i="1" s="1"/>
  <c r="D919" i="1"/>
  <c r="C919" i="1"/>
  <c r="D918" i="1"/>
  <c r="C918" i="1"/>
  <c r="H917" i="1"/>
  <c r="G917" i="1"/>
  <c r="D917" i="1"/>
  <c r="C917" i="1"/>
  <c r="G916" i="1"/>
  <c r="D916" i="1"/>
  <c r="C916" i="1"/>
  <c r="H916" i="1" s="1"/>
  <c r="D915" i="1"/>
  <c r="C915" i="1"/>
  <c r="D914" i="1"/>
  <c r="C914" i="1"/>
  <c r="H913" i="1"/>
  <c r="D913" i="1"/>
  <c r="C913" i="1"/>
  <c r="G913" i="1" s="1"/>
  <c r="D912" i="1"/>
  <c r="C912" i="1"/>
  <c r="G911" i="1"/>
  <c r="D911" i="1"/>
  <c r="C911" i="1"/>
  <c r="H911" i="1" s="1"/>
  <c r="G910" i="1"/>
  <c r="D910" i="1"/>
  <c r="H910" i="1" s="1"/>
  <c r="C910" i="1"/>
  <c r="D909" i="1"/>
  <c r="C909" i="1"/>
  <c r="D908" i="1"/>
  <c r="C908" i="1"/>
  <c r="D907" i="1"/>
  <c r="C907" i="1"/>
  <c r="D906" i="1"/>
  <c r="C906" i="1"/>
  <c r="G905" i="1"/>
  <c r="D905" i="1"/>
  <c r="C905" i="1"/>
  <c r="H905" i="1" s="1"/>
  <c r="G904" i="1"/>
  <c r="D904" i="1"/>
  <c r="C904" i="1"/>
  <c r="H904" i="1" s="1"/>
  <c r="D903" i="1"/>
  <c r="C903" i="1"/>
  <c r="H902" i="1"/>
  <c r="D902" i="1"/>
  <c r="C902" i="1"/>
  <c r="G902" i="1" s="1"/>
  <c r="D901" i="1"/>
  <c r="C901" i="1"/>
  <c r="D900" i="1"/>
  <c r="C900" i="1"/>
  <c r="H899" i="1"/>
  <c r="G899" i="1"/>
  <c r="D899" i="1"/>
  <c r="C899" i="1"/>
  <c r="G898" i="1"/>
  <c r="D898" i="1"/>
  <c r="C898" i="1"/>
  <c r="H898" i="1" s="1"/>
  <c r="D897" i="1"/>
  <c r="C897" i="1"/>
  <c r="D896" i="1"/>
  <c r="C896" i="1"/>
  <c r="H895" i="1"/>
  <c r="D895" i="1"/>
  <c r="C895" i="1"/>
  <c r="G895" i="1" s="1"/>
  <c r="D894" i="1"/>
  <c r="C894" i="1"/>
  <c r="G893" i="1"/>
  <c r="D893" i="1"/>
  <c r="C893" i="1"/>
  <c r="H893" i="1" s="1"/>
  <c r="D892" i="1"/>
  <c r="C892" i="1"/>
  <c r="D891" i="1"/>
  <c r="C891" i="1"/>
  <c r="D890" i="1"/>
  <c r="C890" i="1"/>
  <c r="D889" i="1"/>
  <c r="C889" i="1"/>
  <c r="D888" i="1"/>
  <c r="C888" i="1"/>
  <c r="G887" i="1"/>
  <c r="D887" i="1"/>
  <c r="C887" i="1"/>
  <c r="H887" i="1" s="1"/>
  <c r="G886" i="1"/>
  <c r="D886" i="1"/>
  <c r="C886" i="1"/>
  <c r="H886" i="1" s="1"/>
  <c r="D885" i="1"/>
  <c r="C885" i="1"/>
  <c r="H884" i="1"/>
  <c r="D884" i="1"/>
  <c r="C884" i="1"/>
  <c r="G884" i="1" s="1"/>
  <c r="D883" i="1"/>
  <c r="C883" i="1"/>
  <c r="D882" i="1"/>
  <c r="C882" i="1"/>
  <c r="H881" i="1"/>
  <c r="G881" i="1"/>
  <c r="D881" i="1"/>
  <c r="C881" i="1"/>
  <c r="G880" i="1"/>
  <c r="D880" i="1"/>
  <c r="C880" i="1"/>
  <c r="H880" i="1" s="1"/>
  <c r="D879" i="1"/>
  <c r="C879" i="1"/>
  <c r="D878" i="1"/>
  <c r="C878" i="1"/>
  <c r="H877" i="1"/>
  <c r="D877" i="1"/>
  <c r="C877" i="1"/>
  <c r="G877" i="1" s="1"/>
  <c r="D876" i="1"/>
  <c r="C876" i="1"/>
  <c r="G875" i="1"/>
  <c r="D875" i="1"/>
  <c r="C875" i="1"/>
  <c r="H875" i="1" s="1"/>
  <c r="G874" i="1"/>
  <c r="D874" i="1"/>
  <c r="H874" i="1" s="1"/>
  <c r="C874" i="1"/>
  <c r="D873" i="1"/>
  <c r="C873" i="1"/>
  <c r="D872" i="1"/>
  <c r="C872" i="1"/>
  <c r="D871" i="1"/>
  <c r="C871" i="1"/>
  <c r="D870" i="1"/>
  <c r="C870" i="1"/>
  <c r="G869" i="1"/>
  <c r="D869" i="1"/>
  <c r="C869" i="1"/>
  <c r="H869" i="1" s="1"/>
  <c r="G868" i="1"/>
  <c r="D868" i="1"/>
  <c r="C868" i="1"/>
  <c r="H868" i="1" s="1"/>
  <c r="D867" i="1"/>
  <c r="C867" i="1"/>
  <c r="H866" i="1"/>
  <c r="D866" i="1"/>
  <c r="C866" i="1"/>
  <c r="G866" i="1" s="1"/>
  <c r="D865" i="1"/>
  <c r="C865" i="1"/>
  <c r="D864" i="1"/>
  <c r="C864" i="1"/>
  <c r="H863" i="1"/>
  <c r="G863" i="1"/>
  <c r="D863" i="1"/>
  <c r="C863" i="1"/>
  <c r="G862" i="1"/>
  <c r="D862" i="1"/>
  <c r="C862" i="1"/>
  <c r="H862" i="1" s="1"/>
  <c r="D861" i="1"/>
  <c r="C861" i="1"/>
  <c r="D860" i="1"/>
  <c r="C860" i="1"/>
  <c r="H859" i="1"/>
  <c r="D859" i="1"/>
  <c r="C859" i="1"/>
  <c r="G859" i="1" s="1"/>
  <c r="D858" i="1"/>
  <c r="C858" i="1"/>
  <c r="G857" i="1"/>
  <c r="D857" i="1"/>
  <c r="C857" i="1"/>
  <c r="H857" i="1" s="1"/>
  <c r="D856" i="1"/>
  <c r="H856" i="1" s="1"/>
  <c r="C856" i="1"/>
  <c r="D855" i="1"/>
  <c r="C855" i="1"/>
  <c r="D854" i="1"/>
  <c r="C854" i="1"/>
  <c r="D853" i="1"/>
  <c r="C853" i="1"/>
  <c r="D852" i="1"/>
  <c r="C852" i="1"/>
  <c r="G851" i="1"/>
  <c r="D851" i="1"/>
  <c r="C851" i="1"/>
  <c r="H851" i="1" s="1"/>
  <c r="G850" i="1"/>
  <c r="D850" i="1"/>
  <c r="C850" i="1"/>
  <c r="H850" i="1" s="1"/>
  <c r="D849" i="1"/>
  <c r="C849" i="1"/>
  <c r="H848" i="1"/>
  <c r="D848" i="1"/>
  <c r="C848" i="1"/>
  <c r="G848" i="1" s="1"/>
  <c r="D847" i="1"/>
  <c r="C847" i="1"/>
  <c r="D846" i="1"/>
  <c r="C846" i="1"/>
  <c r="D845" i="1"/>
  <c r="C845" i="1"/>
  <c r="G844" i="1"/>
  <c r="D844" i="1"/>
  <c r="C844" i="1"/>
  <c r="H844" i="1" s="1"/>
  <c r="D843" i="1"/>
  <c r="C843" i="1"/>
  <c r="D842" i="1"/>
  <c r="C842" i="1"/>
  <c r="H841" i="1"/>
  <c r="D841" i="1"/>
  <c r="C841" i="1"/>
  <c r="G841" i="1" s="1"/>
  <c r="D840" i="1"/>
  <c r="C840" i="1"/>
  <c r="G839" i="1"/>
  <c r="D839" i="1"/>
  <c r="C839" i="1"/>
  <c r="H839" i="1" s="1"/>
  <c r="D838" i="1"/>
  <c r="H838" i="1" s="1"/>
  <c r="C838" i="1"/>
  <c r="D837" i="1"/>
  <c r="C837" i="1"/>
  <c r="D836" i="1"/>
  <c r="C836" i="1"/>
  <c r="D835" i="1"/>
  <c r="C835" i="1"/>
  <c r="D834" i="1"/>
  <c r="C834" i="1"/>
  <c r="G833" i="1"/>
  <c r="D833" i="1"/>
  <c r="C833" i="1"/>
  <c r="H833" i="1" s="1"/>
  <c r="G832" i="1"/>
  <c r="D832" i="1"/>
  <c r="C832" i="1"/>
  <c r="H832" i="1" s="1"/>
  <c r="D831" i="1"/>
  <c r="C831" i="1"/>
  <c r="H830" i="1"/>
  <c r="D830" i="1"/>
  <c r="C830" i="1"/>
  <c r="G830" i="1" s="1"/>
  <c r="D829" i="1"/>
  <c r="C829" i="1"/>
  <c r="D828" i="1"/>
  <c r="C828" i="1"/>
  <c r="H827" i="1"/>
  <c r="G827" i="1"/>
  <c r="D827" i="1"/>
  <c r="C827" i="1"/>
  <c r="H826" i="1"/>
  <c r="D826" i="1"/>
  <c r="G826" i="1" s="1"/>
  <c r="C826" i="1"/>
  <c r="H825" i="1"/>
  <c r="D825" i="1"/>
  <c r="C825" i="1"/>
  <c r="G825" i="1" s="1"/>
  <c r="H824" i="1"/>
  <c r="G824" i="1"/>
  <c r="D824" i="1"/>
  <c r="C824" i="1"/>
  <c r="H823" i="1"/>
  <c r="D823" i="1"/>
  <c r="G823" i="1" s="1"/>
  <c r="C823" i="1"/>
  <c r="H822" i="1"/>
  <c r="D822" i="1"/>
  <c r="C822" i="1"/>
  <c r="G822" i="1" s="1"/>
  <c r="H821" i="1"/>
  <c r="G821" i="1"/>
  <c r="D821" i="1"/>
  <c r="C821" i="1"/>
  <c r="H820" i="1"/>
  <c r="D820" i="1"/>
  <c r="G820" i="1" s="1"/>
  <c r="C820" i="1"/>
  <c r="H819" i="1"/>
  <c r="D819" i="1"/>
  <c r="C819" i="1"/>
  <c r="G819" i="1" s="1"/>
  <c r="H818" i="1"/>
  <c r="G818" i="1"/>
  <c r="D818" i="1"/>
  <c r="C818" i="1"/>
  <c r="H817" i="1"/>
  <c r="D817" i="1"/>
  <c r="G817" i="1" s="1"/>
  <c r="C817" i="1"/>
  <c r="H816" i="1"/>
  <c r="D816" i="1"/>
  <c r="C816" i="1"/>
  <c r="G816" i="1" s="1"/>
  <c r="H815" i="1"/>
  <c r="G815" i="1"/>
  <c r="D815" i="1"/>
  <c r="C815" i="1"/>
  <c r="H814" i="1"/>
  <c r="D814" i="1"/>
  <c r="G814" i="1" s="1"/>
  <c r="C814" i="1"/>
  <c r="H813" i="1"/>
  <c r="D813" i="1"/>
  <c r="C813" i="1"/>
  <c r="G813" i="1" s="1"/>
  <c r="H812" i="1"/>
  <c r="G812" i="1"/>
  <c r="D812" i="1"/>
  <c r="C812" i="1"/>
  <c r="H811" i="1"/>
  <c r="D811" i="1"/>
  <c r="G811" i="1" s="1"/>
  <c r="C811" i="1"/>
  <c r="H810" i="1"/>
  <c r="D810" i="1"/>
  <c r="C810" i="1"/>
  <c r="G810" i="1" s="1"/>
  <c r="H809" i="1"/>
  <c r="G809" i="1"/>
  <c r="D809" i="1"/>
  <c r="C809" i="1"/>
  <c r="H808" i="1"/>
  <c r="D808" i="1"/>
  <c r="G808" i="1" s="1"/>
  <c r="C808" i="1"/>
  <c r="H807" i="1"/>
  <c r="D807" i="1"/>
  <c r="C807" i="1"/>
  <c r="G807" i="1" s="1"/>
  <c r="H806" i="1"/>
  <c r="G806" i="1"/>
  <c r="D806" i="1"/>
  <c r="C806" i="1"/>
  <c r="H805" i="1"/>
  <c r="D805" i="1"/>
  <c r="G805" i="1" s="1"/>
  <c r="C805" i="1"/>
  <c r="H804" i="1"/>
  <c r="D804" i="1"/>
  <c r="C804" i="1"/>
  <c r="G804" i="1" s="1"/>
  <c r="H803" i="1"/>
  <c r="G803" i="1"/>
  <c r="D803" i="1"/>
  <c r="C803" i="1"/>
  <c r="H802" i="1"/>
  <c r="D802" i="1"/>
  <c r="G802" i="1" s="1"/>
  <c r="C802" i="1"/>
  <c r="H801" i="1"/>
  <c r="D801" i="1"/>
  <c r="C801" i="1"/>
  <c r="G801" i="1" s="1"/>
  <c r="H800" i="1"/>
  <c r="G800" i="1"/>
  <c r="D800" i="1"/>
  <c r="C800" i="1"/>
  <c r="H799" i="1"/>
  <c r="D799" i="1"/>
  <c r="G799" i="1" s="1"/>
  <c r="C799" i="1"/>
  <c r="H798" i="1"/>
  <c r="D798" i="1"/>
  <c r="C798" i="1"/>
  <c r="G798" i="1" s="1"/>
  <c r="H797" i="1"/>
  <c r="G797" i="1"/>
  <c r="D797" i="1"/>
  <c r="C797" i="1"/>
  <c r="H796" i="1"/>
  <c r="D796" i="1"/>
  <c r="G796" i="1" s="1"/>
  <c r="C796" i="1"/>
  <c r="H795" i="1"/>
  <c r="D795" i="1"/>
  <c r="C795" i="1"/>
  <c r="G795" i="1" s="1"/>
  <c r="H794" i="1"/>
  <c r="G794" i="1"/>
  <c r="D794" i="1"/>
  <c r="C794" i="1"/>
  <c r="H793" i="1"/>
  <c r="D793" i="1"/>
  <c r="G793" i="1" s="1"/>
  <c r="C793" i="1"/>
  <c r="H792" i="1"/>
  <c r="D792" i="1"/>
  <c r="C792" i="1"/>
  <c r="G792" i="1" s="1"/>
  <c r="H791" i="1"/>
  <c r="G791" i="1"/>
  <c r="D791" i="1"/>
  <c r="C791" i="1"/>
  <c r="H790" i="1"/>
  <c r="D790" i="1"/>
  <c r="G790" i="1" s="1"/>
  <c r="C790" i="1"/>
  <c r="H789" i="1"/>
  <c r="D789" i="1"/>
  <c r="C789" i="1"/>
  <c r="G789" i="1" s="1"/>
  <c r="H788" i="1"/>
  <c r="G788" i="1"/>
  <c r="D788" i="1"/>
  <c r="C788" i="1"/>
  <c r="H787" i="1"/>
  <c r="D787" i="1"/>
  <c r="G787" i="1" s="1"/>
  <c r="C787" i="1"/>
  <c r="H786" i="1"/>
  <c r="D786" i="1"/>
  <c r="C786" i="1"/>
  <c r="G786" i="1" s="1"/>
  <c r="H785" i="1"/>
  <c r="G785" i="1"/>
  <c r="D785" i="1"/>
  <c r="C785" i="1"/>
  <c r="H784" i="1"/>
  <c r="D784" i="1"/>
  <c r="G784" i="1" s="1"/>
  <c r="C784" i="1"/>
  <c r="H783" i="1"/>
  <c r="D783" i="1"/>
  <c r="C783" i="1"/>
  <c r="G783" i="1" s="1"/>
  <c r="H782" i="1"/>
  <c r="G782" i="1"/>
  <c r="D782" i="1"/>
  <c r="C782" i="1"/>
  <c r="H781" i="1"/>
  <c r="D781" i="1"/>
  <c r="G781" i="1" s="1"/>
  <c r="C781" i="1"/>
  <c r="H780" i="1"/>
  <c r="D780" i="1"/>
  <c r="C780" i="1"/>
  <c r="G780" i="1" s="1"/>
  <c r="H779" i="1"/>
  <c r="G779" i="1"/>
  <c r="D779" i="1"/>
  <c r="C779" i="1"/>
  <c r="H778" i="1"/>
  <c r="D778" i="1"/>
  <c r="G778" i="1" s="1"/>
  <c r="C778" i="1"/>
  <c r="H777" i="1"/>
  <c r="D777" i="1"/>
  <c r="C777" i="1"/>
  <c r="G777" i="1" s="1"/>
  <c r="H776" i="1"/>
  <c r="G776" i="1"/>
  <c r="D776" i="1"/>
  <c r="C776" i="1"/>
  <c r="H775" i="1"/>
  <c r="D775" i="1"/>
  <c r="G775" i="1" s="1"/>
  <c r="C775" i="1"/>
  <c r="H774" i="1"/>
  <c r="D774" i="1"/>
  <c r="C774" i="1"/>
  <c r="G774" i="1" s="1"/>
  <c r="H773" i="1"/>
  <c r="G773" i="1"/>
  <c r="D773" i="1"/>
  <c r="C773" i="1"/>
  <c r="H772" i="1"/>
  <c r="D772" i="1"/>
  <c r="G772" i="1" s="1"/>
  <c r="C772" i="1"/>
  <c r="H771" i="1"/>
  <c r="D771" i="1"/>
  <c r="C771" i="1"/>
  <c r="G771" i="1" s="1"/>
  <c r="H770" i="1"/>
  <c r="G770" i="1"/>
  <c r="D770" i="1"/>
  <c r="C770" i="1"/>
  <c r="H769" i="1"/>
  <c r="D769" i="1"/>
  <c r="G769" i="1" s="1"/>
  <c r="C769" i="1"/>
  <c r="H768" i="1"/>
  <c r="D768" i="1"/>
  <c r="C768" i="1"/>
  <c r="G768" i="1" s="1"/>
  <c r="H767" i="1"/>
  <c r="G767" i="1"/>
  <c r="D767" i="1"/>
  <c r="C767" i="1"/>
  <c r="H766" i="1"/>
  <c r="D766" i="1"/>
  <c r="G766" i="1" s="1"/>
  <c r="C766" i="1"/>
  <c r="H765" i="1"/>
  <c r="D765" i="1"/>
  <c r="C765" i="1"/>
  <c r="G765" i="1" s="1"/>
  <c r="H764" i="1"/>
  <c r="G764" i="1"/>
  <c r="D764" i="1"/>
  <c r="C764" i="1"/>
  <c r="H763" i="1"/>
  <c r="D763" i="1"/>
  <c r="G763" i="1" s="1"/>
  <c r="C763" i="1"/>
  <c r="H762" i="1"/>
  <c r="D762" i="1"/>
  <c r="C762" i="1"/>
  <c r="G762" i="1" s="1"/>
  <c r="H761" i="1"/>
  <c r="G761" i="1"/>
  <c r="D761" i="1"/>
  <c r="C761" i="1"/>
  <c r="H760" i="1"/>
  <c r="D760" i="1"/>
  <c r="G760" i="1" s="1"/>
  <c r="C760" i="1"/>
  <c r="H759" i="1"/>
  <c r="D759" i="1"/>
  <c r="C759" i="1"/>
  <c r="G759" i="1" s="1"/>
  <c r="H758" i="1"/>
  <c r="G758" i="1"/>
  <c r="D758" i="1"/>
  <c r="C758" i="1"/>
  <c r="H757" i="1"/>
  <c r="D757" i="1"/>
  <c r="G757" i="1" s="1"/>
  <c r="C757" i="1"/>
  <c r="H756" i="1"/>
  <c r="D756" i="1"/>
  <c r="C756" i="1"/>
  <c r="G756" i="1" s="1"/>
  <c r="H755" i="1"/>
  <c r="G755" i="1"/>
  <c r="D755" i="1"/>
  <c r="C755" i="1"/>
  <c r="H754" i="1"/>
  <c r="D754" i="1"/>
  <c r="G754" i="1" s="1"/>
  <c r="C754" i="1"/>
  <c r="H753" i="1"/>
  <c r="D753" i="1"/>
  <c r="C753" i="1"/>
  <c r="G753" i="1" s="1"/>
  <c r="H752" i="1"/>
  <c r="G752" i="1"/>
  <c r="D752" i="1"/>
  <c r="C752" i="1"/>
  <c r="H751" i="1"/>
  <c r="D751" i="1"/>
  <c r="G751" i="1" s="1"/>
  <c r="C751" i="1"/>
  <c r="H750" i="1"/>
  <c r="D750" i="1"/>
  <c r="C750" i="1"/>
  <c r="G750" i="1" s="1"/>
  <c r="H749" i="1"/>
  <c r="G749" i="1"/>
  <c r="D749" i="1"/>
  <c r="C749" i="1"/>
  <c r="H748" i="1"/>
  <c r="D748" i="1"/>
  <c r="G748" i="1" s="1"/>
  <c r="C748" i="1"/>
  <c r="H747" i="1"/>
  <c r="D747" i="1"/>
  <c r="C747" i="1"/>
  <c r="G747" i="1" s="1"/>
  <c r="H746" i="1"/>
  <c r="G746" i="1"/>
  <c r="D746" i="1"/>
  <c r="C746" i="1"/>
  <c r="H745" i="1"/>
  <c r="D745" i="1"/>
  <c r="G745" i="1" s="1"/>
  <c r="C745" i="1"/>
  <c r="H744" i="1"/>
  <c r="D744" i="1"/>
  <c r="C744" i="1"/>
  <c r="G744" i="1" s="1"/>
  <c r="H743" i="1"/>
  <c r="G743" i="1"/>
  <c r="D743" i="1"/>
  <c r="C743" i="1"/>
  <c r="H742" i="1"/>
  <c r="D742" i="1"/>
  <c r="G742" i="1" s="1"/>
  <c r="C742" i="1"/>
  <c r="H741" i="1"/>
  <c r="D741" i="1"/>
  <c r="C741" i="1"/>
  <c r="G741" i="1" s="1"/>
  <c r="H740" i="1"/>
  <c r="G740" i="1"/>
  <c r="D740" i="1"/>
  <c r="C740" i="1"/>
  <c r="H739" i="1"/>
  <c r="D739" i="1"/>
  <c r="G739" i="1" s="1"/>
  <c r="C739" i="1"/>
  <c r="H738" i="1"/>
  <c r="D738" i="1"/>
  <c r="C738" i="1"/>
  <c r="G738" i="1" s="1"/>
  <c r="H737" i="1"/>
  <c r="G737" i="1"/>
  <c r="D737" i="1"/>
  <c r="C737" i="1"/>
  <c r="H736" i="1"/>
  <c r="D736" i="1"/>
  <c r="G736" i="1" s="1"/>
  <c r="C736" i="1"/>
  <c r="D735" i="1"/>
  <c r="C735" i="1"/>
  <c r="G735" i="1" s="1"/>
  <c r="H734" i="1"/>
  <c r="G734" i="1"/>
  <c r="D734" i="1"/>
  <c r="C734" i="1"/>
  <c r="H733" i="1"/>
  <c r="D733" i="1"/>
  <c r="G733" i="1" s="1"/>
  <c r="C733" i="1"/>
  <c r="H732" i="1"/>
  <c r="D732" i="1"/>
  <c r="C732" i="1"/>
  <c r="G732" i="1" s="1"/>
  <c r="H731" i="1"/>
  <c r="G731" i="1"/>
  <c r="D731" i="1"/>
  <c r="C731" i="1"/>
  <c r="H730" i="1"/>
  <c r="D730" i="1"/>
  <c r="G730" i="1" s="1"/>
  <c r="C730" i="1"/>
  <c r="H729" i="1"/>
  <c r="D729" i="1"/>
  <c r="C729" i="1"/>
  <c r="G729" i="1" s="1"/>
  <c r="H728" i="1"/>
  <c r="G728" i="1"/>
  <c r="D728" i="1"/>
  <c r="C728" i="1"/>
  <c r="H727" i="1"/>
  <c r="D727" i="1"/>
  <c r="G727" i="1" s="1"/>
  <c r="C727" i="1"/>
  <c r="H726" i="1"/>
  <c r="D726" i="1"/>
  <c r="C726" i="1"/>
  <c r="G726" i="1" s="1"/>
  <c r="H725" i="1"/>
  <c r="G725" i="1"/>
  <c r="D725" i="1"/>
  <c r="C725" i="1"/>
  <c r="H724" i="1"/>
  <c r="D724" i="1"/>
  <c r="G724" i="1" s="1"/>
  <c r="C724" i="1"/>
  <c r="H723" i="1"/>
  <c r="D723" i="1"/>
  <c r="C723" i="1"/>
  <c r="G723" i="1" s="1"/>
  <c r="H722" i="1"/>
  <c r="G722" i="1"/>
  <c r="D722" i="1"/>
  <c r="C722" i="1"/>
  <c r="H721" i="1"/>
  <c r="D721" i="1"/>
  <c r="G721" i="1" s="1"/>
  <c r="C721" i="1"/>
  <c r="H720" i="1"/>
  <c r="D720" i="1"/>
  <c r="C720" i="1"/>
  <c r="G720" i="1" s="1"/>
  <c r="H719" i="1"/>
  <c r="G719" i="1"/>
  <c r="D719" i="1"/>
  <c r="C719" i="1"/>
  <c r="D718" i="1"/>
  <c r="C718" i="1"/>
  <c r="H718" i="1" s="1"/>
  <c r="H717" i="1"/>
  <c r="D717" i="1"/>
  <c r="C717" i="1"/>
  <c r="G717" i="1" s="1"/>
  <c r="H716" i="1"/>
  <c r="D716" i="1"/>
  <c r="C716" i="1"/>
  <c r="G716" i="1" s="1"/>
  <c r="D715" i="1"/>
  <c r="C715" i="1"/>
  <c r="H715" i="1" s="1"/>
  <c r="D714" i="1"/>
  <c r="C714" i="1"/>
  <c r="G714" i="1" s="1"/>
  <c r="G713" i="1"/>
  <c r="D713" i="1"/>
  <c r="C713" i="1"/>
  <c r="H713" i="1" s="1"/>
  <c r="H712" i="1"/>
  <c r="D712" i="1"/>
  <c r="G712" i="1" s="1"/>
  <c r="C712" i="1"/>
  <c r="H711" i="1"/>
  <c r="D711" i="1"/>
  <c r="C711" i="1"/>
  <c r="G711" i="1" s="1"/>
  <c r="H710" i="1"/>
  <c r="G710" i="1"/>
  <c r="D710" i="1"/>
  <c r="C710" i="1"/>
  <c r="D709" i="1"/>
  <c r="C709" i="1"/>
  <c r="H709" i="1" s="1"/>
  <c r="H708" i="1"/>
  <c r="D708" i="1"/>
  <c r="C708" i="1"/>
  <c r="G708" i="1" s="1"/>
  <c r="H707" i="1"/>
  <c r="G707" i="1"/>
  <c r="D707" i="1"/>
  <c r="C707" i="1"/>
  <c r="H706" i="1"/>
  <c r="D706" i="1"/>
  <c r="G706" i="1" s="1"/>
  <c r="C706" i="1"/>
  <c r="H705" i="1"/>
  <c r="D705" i="1"/>
  <c r="C705" i="1"/>
  <c r="H704" i="1"/>
  <c r="G704" i="1"/>
  <c r="D704" i="1"/>
  <c r="C704" i="1"/>
  <c r="D703" i="1"/>
  <c r="C703" i="1"/>
  <c r="H703" i="1" s="1"/>
  <c r="H702" i="1"/>
  <c r="D702" i="1"/>
  <c r="C702" i="1"/>
  <c r="G702" i="1" s="1"/>
  <c r="H701" i="1"/>
  <c r="G701" i="1"/>
  <c r="D701" i="1"/>
  <c r="C701" i="1"/>
  <c r="H700" i="1"/>
  <c r="D700" i="1"/>
  <c r="G700" i="1" s="1"/>
  <c r="C700" i="1"/>
  <c r="H699" i="1"/>
  <c r="D699" i="1"/>
  <c r="C699" i="1"/>
  <c r="G699" i="1" s="1"/>
  <c r="H698" i="1"/>
  <c r="G698" i="1"/>
  <c r="D698" i="1"/>
  <c r="C698" i="1"/>
  <c r="H697" i="1"/>
  <c r="D697" i="1"/>
  <c r="G697" i="1" s="1"/>
  <c r="C697" i="1"/>
  <c r="H696" i="1"/>
  <c r="D696" i="1"/>
  <c r="C696" i="1"/>
  <c r="G696" i="1" s="1"/>
  <c r="H695" i="1"/>
  <c r="G695" i="1"/>
  <c r="D695" i="1"/>
  <c r="C695" i="1"/>
  <c r="H694" i="1"/>
  <c r="D694" i="1"/>
  <c r="G694" i="1" s="1"/>
  <c r="C694" i="1"/>
  <c r="H693" i="1"/>
  <c r="D693" i="1"/>
  <c r="C693" i="1"/>
  <c r="G693" i="1" s="1"/>
  <c r="H692" i="1"/>
  <c r="G692" i="1"/>
  <c r="D692" i="1"/>
  <c r="C692" i="1"/>
  <c r="D691" i="1"/>
  <c r="G691" i="1" s="1"/>
  <c r="C691" i="1"/>
  <c r="D690" i="1"/>
  <c r="C690" i="1"/>
  <c r="H689" i="1"/>
  <c r="G689" i="1"/>
  <c r="D689" i="1"/>
  <c r="C689" i="1"/>
  <c r="D688" i="1"/>
  <c r="C688" i="1"/>
  <c r="H687" i="1"/>
  <c r="D687" i="1"/>
  <c r="C687" i="1"/>
  <c r="H686" i="1"/>
  <c r="G686" i="1"/>
  <c r="D686" i="1"/>
  <c r="C686" i="1"/>
  <c r="D685" i="1"/>
  <c r="G685" i="1" s="1"/>
  <c r="C685" i="1"/>
  <c r="D684" i="1"/>
  <c r="C684" i="1"/>
  <c r="H683" i="1"/>
  <c r="G683" i="1"/>
  <c r="D683" i="1"/>
  <c r="C683" i="1"/>
  <c r="D682" i="1"/>
  <c r="C682" i="1"/>
  <c r="D681" i="1"/>
  <c r="C681" i="1"/>
  <c r="H680" i="1"/>
  <c r="G680" i="1"/>
  <c r="D680" i="1"/>
  <c r="C680" i="1"/>
  <c r="D679" i="1"/>
  <c r="C679" i="1"/>
  <c r="H678" i="1"/>
  <c r="D678" i="1"/>
  <c r="C678" i="1"/>
  <c r="G678" i="1" s="1"/>
  <c r="H677" i="1"/>
  <c r="G677" i="1"/>
  <c r="D677" i="1"/>
  <c r="C677" i="1"/>
  <c r="H676" i="1"/>
  <c r="D676" i="1"/>
  <c r="G676" i="1" s="1"/>
  <c r="C676" i="1"/>
  <c r="H675" i="1"/>
  <c r="D675" i="1"/>
  <c r="C675" i="1"/>
  <c r="G675" i="1" s="1"/>
  <c r="H674" i="1"/>
  <c r="G674" i="1"/>
  <c r="D674" i="1"/>
  <c r="C674" i="1"/>
  <c r="D673" i="1"/>
  <c r="G673" i="1" s="1"/>
  <c r="C673" i="1"/>
  <c r="D672" i="1"/>
  <c r="C672" i="1"/>
  <c r="H671" i="1"/>
  <c r="G671" i="1"/>
  <c r="D671" i="1"/>
  <c r="C671" i="1"/>
  <c r="D670" i="1"/>
  <c r="C670" i="1"/>
  <c r="D669" i="1"/>
  <c r="H669" i="1" s="1"/>
  <c r="C669" i="1"/>
  <c r="D668" i="1"/>
  <c r="C668" i="1"/>
  <c r="H668" i="1" s="1"/>
  <c r="D667" i="1"/>
  <c r="G667" i="1" s="1"/>
  <c r="C667" i="1"/>
  <c r="H666" i="1"/>
  <c r="D666" i="1"/>
  <c r="C666" i="1"/>
  <c r="H665" i="1"/>
  <c r="G665" i="1"/>
  <c r="D665" i="1"/>
  <c r="C665" i="1"/>
  <c r="D664" i="1"/>
  <c r="C664" i="1"/>
  <c r="D663" i="1"/>
  <c r="C663" i="1"/>
  <c r="D662" i="1"/>
  <c r="C662" i="1"/>
  <c r="H662" i="1" s="1"/>
  <c r="D661" i="1"/>
  <c r="C661" i="1"/>
  <c r="H660" i="1"/>
  <c r="D660" i="1"/>
  <c r="C660" i="1"/>
  <c r="G660" i="1" s="1"/>
  <c r="H659" i="1"/>
  <c r="G659" i="1"/>
  <c r="D659" i="1"/>
  <c r="C659" i="1"/>
  <c r="H658" i="1"/>
  <c r="G658" i="1"/>
  <c r="D658" i="1"/>
  <c r="C658" i="1"/>
  <c r="G657" i="1"/>
  <c r="D657" i="1"/>
  <c r="C657" i="1"/>
  <c r="H657" i="1" s="1"/>
  <c r="H656" i="1"/>
  <c r="G656" i="1"/>
  <c r="D656" i="1"/>
  <c r="C656" i="1"/>
  <c r="H655" i="1"/>
  <c r="G655" i="1"/>
  <c r="D655" i="1"/>
  <c r="C655" i="1"/>
  <c r="G654" i="1"/>
  <c r="D654" i="1"/>
  <c r="C654" i="1"/>
  <c r="H654" i="1" s="1"/>
  <c r="H653" i="1"/>
  <c r="G653" i="1"/>
  <c r="D653" i="1"/>
  <c r="C653" i="1"/>
  <c r="H652" i="1"/>
  <c r="G652" i="1"/>
  <c r="D652" i="1"/>
  <c r="C652" i="1"/>
  <c r="G651" i="1"/>
  <c r="D651" i="1"/>
  <c r="C651" i="1"/>
  <c r="H651" i="1" s="1"/>
  <c r="H650" i="1"/>
  <c r="G650" i="1"/>
  <c r="D650" i="1"/>
  <c r="C650" i="1"/>
  <c r="D649" i="1"/>
  <c r="C649" i="1"/>
  <c r="H649" i="1" s="1"/>
  <c r="G648" i="1"/>
  <c r="D648" i="1"/>
  <c r="C648" i="1"/>
  <c r="H648" i="1" s="1"/>
  <c r="D647" i="1"/>
  <c r="C647" i="1"/>
  <c r="H647" i="1" s="1"/>
  <c r="H646" i="1"/>
  <c r="G646" i="1"/>
  <c r="D646" i="1"/>
  <c r="C646" i="1"/>
  <c r="D645" i="1"/>
  <c r="C645" i="1"/>
  <c r="H645" i="1" s="1"/>
  <c r="G644" i="1"/>
  <c r="D644" i="1"/>
  <c r="C644" i="1"/>
  <c r="H644" i="1" s="1"/>
  <c r="D643" i="1"/>
  <c r="C643" i="1"/>
  <c r="H643" i="1" s="1"/>
  <c r="D642" i="1"/>
  <c r="C642" i="1"/>
  <c r="H642" i="1" s="1"/>
  <c r="D641" i="1"/>
  <c r="C641" i="1"/>
  <c r="H641" i="1" s="1"/>
  <c r="D632" i="1"/>
  <c r="H632" i="1" s="1"/>
  <c r="C632" i="1"/>
  <c r="H631" i="1"/>
  <c r="D631" i="1"/>
  <c r="C631" i="1"/>
  <c r="D628" i="1"/>
  <c r="C628" i="1"/>
  <c r="D627" i="1"/>
  <c r="C627" i="1"/>
  <c r="H626" i="1"/>
  <c r="G626" i="1"/>
  <c r="D626" i="1"/>
  <c r="C626" i="1"/>
  <c r="H625" i="1"/>
  <c r="D625" i="1"/>
  <c r="G625" i="1" s="1"/>
  <c r="C625" i="1"/>
  <c r="D624" i="1"/>
  <c r="C624" i="1"/>
  <c r="H623" i="1"/>
  <c r="G623" i="1"/>
  <c r="D623" i="1"/>
  <c r="C623" i="1"/>
  <c r="H622" i="1"/>
  <c r="D622" i="1"/>
  <c r="G622" i="1" s="1"/>
  <c r="C622" i="1"/>
  <c r="D621" i="1"/>
  <c r="C621" i="1"/>
  <c r="H620" i="1"/>
  <c r="G620" i="1"/>
  <c r="D620" i="1"/>
  <c r="C620" i="1"/>
  <c r="D619" i="1"/>
  <c r="D618" i="1"/>
  <c r="C618" i="1"/>
  <c r="H617" i="1"/>
  <c r="G617" i="1"/>
  <c r="D617" i="1"/>
  <c r="C617" i="1"/>
  <c r="H616" i="1"/>
  <c r="G616" i="1"/>
  <c r="D616" i="1"/>
  <c r="C616" i="1"/>
  <c r="D615" i="1"/>
  <c r="C615" i="1"/>
  <c r="H614" i="1"/>
  <c r="G614" i="1"/>
  <c r="D614" i="1"/>
  <c r="C614" i="1"/>
  <c r="H613" i="1"/>
  <c r="G613" i="1"/>
  <c r="D613" i="1"/>
  <c r="C613" i="1"/>
  <c r="D612" i="1"/>
  <c r="C612" i="1"/>
  <c r="H611" i="1"/>
  <c r="G611" i="1"/>
  <c r="D611" i="1"/>
  <c r="C611" i="1"/>
  <c r="H610" i="1"/>
  <c r="G610" i="1"/>
  <c r="D610" i="1"/>
  <c r="C610" i="1"/>
  <c r="D609" i="1"/>
  <c r="C609" i="1"/>
  <c r="H608" i="1"/>
  <c r="G608" i="1"/>
  <c r="D608" i="1"/>
  <c r="C608" i="1"/>
  <c r="G607" i="1"/>
  <c r="D607" i="1"/>
  <c r="C607" i="1"/>
  <c r="H607" i="1" s="1"/>
  <c r="D606" i="1"/>
  <c r="C606" i="1"/>
  <c r="G605" i="1"/>
  <c r="D605" i="1"/>
  <c r="H605" i="1" s="1"/>
  <c r="C605" i="1"/>
  <c r="G604" i="1"/>
  <c r="D604" i="1"/>
  <c r="C604" i="1"/>
  <c r="H604" i="1" s="1"/>
  <c r="D603" i="1"/>
  <c r="C603" i="1"/>
  <c r="D602" i="1"/>
  <c r="H602" i="1" s="1"/>
  <c r="C602" i="1"/>
  <c r="D601" i="1"/>
  <c r="C601" i="1"/>
  <c r="D600" i="1"/>
  <c r="C600" i="1"/>
  <c r="D599" i="1"/>
  <c r="C599" i="1"/>
  <c r="H599" i="1" s="1"/>
  <c r="G598" i="1"/>
  <c r="D598" i="1"/>
  <c r="C598" i="1"/>
  <c r="H598" i="1" s="1"/>
  <c r="D597" i="1"/>
  <c r="C597" i="1"/>
  <c r="H596" i="1"/>
  <c r="G596" i="1"/>
  <c r="D596" i="1"/>
  <c r="C596" i="1"/>
  <c r="G595" i="1"/>
  <c r="D595" i="1"/>
  <c r="C595" i="1"/>
  <c r="H595" i="1" s="1"/>
  <c r="D594" i="1"/>
  <c r="C594" i="1"/>
  <c r="G593" i="1"/>
  <c r="D593" i="1"/>
  <c r="H593" i="1" s="1"/>
  <c r="C593" i="1"/>
  <c r="G592" i="1"/>
  <c r="D592" i="1"/>
  <c r="C592" i="1"/>
  <c r="H592" i="1" s="1"/>
  <c r="D591" i="1"/>
  <c r="C591" i="1"/>
  <c r="D590" i="1"/>
  <c r="H590" i="1" s="1"/>
  <c r="C590" i="1"/>
  <c r="D589" i="1"/>
  <c r="C589" i="1"/>
  <c r="D588" i="1"/>
  <c r="C588" i="1"/>
  <c r="D586" i="1"/>
  <c r="C586" i="1"/>
  <c r="H586" i="1" s="1"/>
  <c r="D585" i="1"/>
  <c r="C585" i="1"/>
  <c r="D584" i="1"/>
  <c r="H584" i="1" s="1"/>
  <c r="C584" i="1"/>
  <c r="G583" i="1"/>
  <c r="D583" i="1"/>
  <c r="C583" i="1"/>
  <c r="H583" i="1" s="1"/>
  <c r="D582" i="1"/>
  <c r="C582" i="1"/>
  <c r="D581" i="1"/>
  <c r="H581" i="1" s="1"/>
  <c r="C581" i="1"/>
  <c r="G580" i="1"/>
  <c r="D580" i="1"/>
  <c r="C580" i="1"/>
  <c r="H580" i="1" s="1"/>
  <c r="D579" i="1"/>
  <c r="C579" i="1"/>
  <c r="H578" i="1"/>
  <c r="G578" i="1"/>
  <c r="D578" i="1"/>
  <c r="C578" i="1"/>
  <c r="D577" i="1"/>
  <c r="C577" i="1"/>
  <c r="H577" i="1" s="1"/>
  <c r="D576" i="1"/>
  <c r="C576" i="1"/>
  <c r="H575" i="1"/>
  <c r="D575" i="1"/>
  <c r="G575" i="1" s="1"/>
  <c r="C575" i="1"/>
  <c r="D574" i="1"/>
  <c r="D573" i="1"/>
  <c r="C573" i="1"/>
  <c r="D572" i="1"/>
  <c r="H572" i="1" s="1"/>
  <c r="C572" i="1"/>
  <c r="G571" i="1"/>
  <c r="D571" i="1"/>
  <c r="C571" i="1"/>
  <c r="H571" i="1" s="1"/>
  <c r="D570" i="1"/>
  <c r="C570" i="1"/>
  <c r="D569" i="1"/>
  <c r="H569" i="1" s="1"/>
  <c r="C569" i="1"/>
  <c r="G568" i="1"/>
  <c r="D568" i="1"/>
  <c r="C568" i="1"/>
  <c r="H568" i="1" s="1"/>
  <c r="D567" i="1"/>
  <c r="C567" i="1"/>
  <c r="H566" i="1"/>
  <c r="G566" i="1"/>
  <c r="D566" i="1"/>
  <c r="C566" i="1"/>
  <c r="D565" i="1"/>
  <c r="C565" i="1"/>
  <c r="H565" i="1" s="1"/>
  <c r="D564" i="1"/>
  <c r="C564" i="1"/>
  <c r="H563" i="1"/>
  <c r="D563" i="1"/>
  <c r="G563" i="1" s="1"/>
  <c r="C563" i="1"/>
  <c r="D562" i="1"/>
  <c r="C562" i="1"/>
  <c r="H562" i="1" s="1"/>
  <c r="D560" i="1"/>
  <c r="C560" i="1"/>
  <c r="G559" i="1"/>
  <c r="D559" i="1"/>
  <c r="C559" i="1"/>
  <c r="H559" i="1" s="1"/>
  <c r="D558" i="1"/>
  <c r="C558" i="1"/>
  <c r="H557" i="1"/>
  <c r="G557" i="1"/>
  <c r="D557" i="1"/>
  <c r="C557" i="1"/>
  <c r="D556" i="1"/>
  <c r="C556" i="1"/>
  <c r="D555" i="1"/>
  <c r="C555" i="1"/>
  <c r="H554" i="1"/>
  <c r="G554" i="1"/>
  <c r="D554" i="1"/>
  <c r="C554" i="1"/>
  <c r="D553" i="1"/>
  <c r="C553" i="1"/>
  <c r="H553" i="1" s="1"/>
  <c r="D552" i="1"/>
  <c r="C552" i="1"/>
  <c r="H551" i="1"/>
  <c r="G551" i="1"/>
  <c r="D551" i="1"/>
  <c r="C551" i="1"/>
  <c r="G550" i="1"/>
  <c r="D550" i="1"/>
  <c r="C550" i="1"/>
  <c r="H550" i="1" s="1"/>
  <c r="D549" i="1"/>
  <c r="C549" i="1"/>
  <c r="D548" i="1"/>
  <c r="C548" i="1"/>
  <c r="G547" i="1"/>
  <c r="D547" i="1"/>
  <c r="C547" i="1"/>
  <c r="H547" i="1" s="1"/>
  <c r="D546" i="1"/>
  <c r="C546" i="1"/>
  <c r="H545" i="1"/>
  <c r="G545" i="1"/>
  <c r="D545" i="1"/>
  <c r="C545" i="1"/>
  <c r="D544" i="1"/>
  <c r="C544" i="1"/>
  <c r="D543" i="1"/>
  <c r="C543" i="1"/>
  <c r="H542" i="1"/>
  <c r="G542" i="1"/>
  <c r="D542" i="1"/>
  <c r="C542" i="1"/>
  <c r="D541" i="1"/>
  <c r="C541" i="1"/>
  <c r="H541" i="1" s="1"/>
  <c r="D540" i="1"/>
  <c r="C540" i="1"/>
  <c r="H539" i="1"/>
  <c r="G539" i="1"/>
  <c r="D539" i="1"/>
  <c r="C539" i="1"/>
  <c r="G538" i="1"/>
  <c r="D538" i="1"/>
  <c r="C538" i="1"/>
  <c r="H538" i="1" s="1"/>
  <c r="D537" i="1"/>
  <c r="C537" i="1"/>
  <c r="D536" i="1"/>
  <c r="C536" i="1"/>
  <c r="G535" i="1"/>
  <c r="D535" i="1"/>
  <c r="C535" i="1"/>
  <c r="H535" i="1" s="1"/>
  <c r="D534" i="1"/>
  <c r="C534" i="1"/>
  <c r="H533" i="1"/>
  <c r="G533" i="1"/>
  <c r="D533" i="1"/>
  <c r="C533" i="1"/>
  <c r="D532" i="1"/>
  <c r="C532" i="1"/>
  <c r="D531" i="1"/>
  <c r="C531" i="1"/>
  <c r="H530" i="1"/>
  <c r="G530" i="1"/>
  <c r="D530" i="1"/>
  <c r="C530" i="1"/>
  <c r="D529" i="1"/>
  <c r="C529" i="1"/>
  <c r="H529" i="1" s="1"/>
  <c r="D528" i="1"/>
  <c r="C528" i="1"/>
  <c r="H527" i="1"/>
  <c r="G527" i="1"/>
  <c r="D527" i="1"/>
  <c r="C527" i="1"/>
  <c r="G526" i="1"/>
  <c r="D526" i="1"/>
  <c r="C526" i="1"/>
  <c r="H526" i="1" s="1"/>
  <c r="D525" i="1"/>
  <c r="C525" i="1"/>
  <c r="D524" i="1"/>
  <c r="C524" i="1"/>
  <c r="D523" i="1"/>
  <c r="D521" i="1"/>
  <c r="H521" i="1" s="1"/>
  <c r="C521" i="1"/>
  <c r="D520" i="1"/>
  <c r="C520" i="1"/>
  <c r="D519" i="1"/>
  <c r="C519" i="1"/>
  <c r="G518" i="1"/>
  <c r="D518" i="1"/>
  <c r="H518" i="1" s="1"/>
  <c r="C518" i="1"/>
  <c r="G517" i="1"/>
  <c r="D517" i="1"/>
  <c r="C517" i="1"/>
  <c r="H517" i="1" s="1"/>
  <c r="D516" i="1"/>
  <c r="C516" i="1"/>
  <c r="H515" i="1"/>
  <c r="G515" i="1"/>
  <c r="D515" i="1"/>
  <c r="C515" i="1"/>
  <c r="G514" i="1"/>
  <c r="D514" i="1"/>
  <c r="C514" i="1"/>
  <c r="H514" i="1" s="1"/>
  <c r="D513" i="1"/>
  <c r="C513" i="1"/>
  <c r="G512" i="1"/>
  <c r="D512" i="1"/>
  <c r="H512" i="1" s="1"/>
  <c r="C512" i="1"/>
  <c r="G511" i="1"/>
  <c r="D511" i="1"/>
  <c r="C511" i="1"/>
  <c r="H511" i="1" s="1"/>
  <c r="D510" i="1"/>
  <c r="C510" i="1"/>
  <c r="D509" i="1"/>
  <c r="H509" i="1" s="1"/>
  <c r="C509" i="1"/>
  <c r="D508" i="1"/>
  <c r="C508" i="1"/>
  <c r="D507" i="1"/>
  <c r="C507" i="1"/>
  <c r="H506" i="1"/>
  <c r="G506" i="1"/>
  <c r="D506" i="1"/>
  <c r="C506" i="1"/>
  <c r="G505" i="1"/>
  <c r="D505" i="1"/>
  <c r="C505" i="1"/>
  <c r="H505" i="1" s="1"/>
  <c r="D504" i="1"/>
  <c r="C504" i="1"/>
  <c r="D503" i="1"/>
  <c r="H503" i="1" s="1"/>
  <c r="C503" i="1"/>
  <c r="G502" i="1"/>
  <c r="D502" i="1"/>
  <c r="C502" i="1"/>
  <c r="H502" i="1" s="1"/>
  <c r="D501" i="1"/>
  <c r="C501" i="1"/>
  <c r="G500" i="1"/>
  <c r="D500" i="1"/>
  <c r="H500" i="1" s="1"/>
  <c r="C500" i="1"/>
  <c r="G499" i="1"/>
  <c r="D499" i="1"/>
  <c r="C499" i="1"/>
  <c r="H499" i="1" s="1"/>
  <c r="D498" i="1"/>
  <c r="C498" i="1"/>
  <c r="D497" i="1"/>
  <c r="H497" i="1" s="1"/>
  <c r="C497" i="1"/>
  <c r="D496" i="1"/>
  <c r="C496" i="1"/>
  <c r="D495" i="1"/>
  <c r="C495" i="1"/>
  <c r="H494" i="1"/>
  <c r="G494" i="1"/>
  <c r="D494" i="1"/>
  <c r="C494" i="1"/>
  <c r="G493" i="1"/>
  <c r="D493" i="1"/>
  <c r="C493" i="1"/>
  <c r="H493" i="1" s="1"/>
  <c r="D492" i="1"/>
  <c r="C492" i="1"/>
  <c r="D491" i="1"/>
  <c r="H491" i="1" s="1"/>
  <c r="C491" i="1"/>
  <c r="G490" i="1"/>
  <c r="D490" i="1"/>
  <c r="C490" i="1"/>
  <c r="H490" i="1" s="1"/>
  <c r="D489" i="1"/>
  <c r="C489" i="1"/>
  <c r="G488" i="1"/>
  <c r="D488" i="1"/>
  <c r="H488" i="1" s="1"/>
  <c r="C488" i="1"/>
  <c r="G487" i="1"/>
  <c r="D487" i="1"/>
  <c r="C487" i="1"/>
  <c r="H487" i="1" s="1"/>
  <c r="D486" i="1"/>
  <c r="C486" i="1"/>
  <c r="D485" i="1"/>
  <c r="H485" i="1" s="1"/>
  <c r="C485" i="1"/>
  <c r="C484" i="1"/>
  <c r="D483" i="1"/>
  <c r="C483" i="1"/>
  <c r="H482" i="1"/>
  <c r="D482" i="1"/>
  <c r="G482" i="1" s="1"/>
  <c r="C482" i="1"/>
  <c r="D481" i="1"/>
  <c r="C481" i="1"/>
  <c r="H481" i="1" s="1"/>
  <c r="D480" i="1"/>
  <c r="C480" i="1"/>
  <c r="D479" i="1"/>
  <c r="H479" i="1" s="1"/>
  <c r="C479" i="1"/>
  <c r="C478" i="1"/>
  <c r="H478" i="1" s="1"/>
  <c r="D477" i="1"/>
  <c r="C477" i="1"/>
  <c r="H476" i="1"/>
  <c r="G476" i="1"/>
  <c r="D476" i="1"/>
  <c r="C476" i="1"/>
  <c r="D475" i="1"/>
  <c r="C475" i="1"/>
  <c r="D474" i="1"/>
  <c r="C474" i="1"/>
  <c r="H473" i="1"/>
  <c r="G473" i="1"/>
  <c r="D473" i="1"/>
  <c r="C473" i="1"/>
  <c r="D472" i="1"/>
  <c r="C472" i="1"/>
  <c r="H472" i="1" s="1"/>
  <c r="D471" i="1"/>
  <c r="C471" i="1"/>
  <c r="H470" i="1"/>
  <c r="G470" i="1"/>
  <c r="D470" i="1"/>
  <c r="C470" i="1"/>
  <c r="G469" i="1"/>
  <c r="D469" i="1"/>
  <c r="C469" i="1"/>
  <c r="H469" i="1" s="1"/>
  <c r="D468" i="1"/>
  <c r="C468" i="1"/>
  <c r="D467" i="1"/>
  <c r="C467" i="1"/>
  <c r="D466" i="1"/>
  <c r="D465" i="1"/>
  <c r="C465" i="1"/>
  <c r="H464" i="1"/>
  <c r="G464" i="1"/>
  <c r="D464" i="1"/>
  <c r="C464" i="1"/>
  <c r="D463" i="1"/>
  <c r="C463" i="1"/>
  <c r="D462" i="1"/>
  <c r="C462" i="1"/>
  <c r="H461" i="1"/>
  <c r="G461" i="1"/>
  <c r="D461" i="1"/>
  <c r="C461" i="1"/>
  <c r="D460" i="1"/>
  <c r="C460" i="1"/>
  <c r="H460" i="1" s="1"/>
  <c r="D459" i="1"/>
  <c r="C459" i="1"/>
  <c r="H458" i="1"/>
  <c r="G458" i="1"/>
  <c r="D458" i="1"/>
  <c r="C458" i="1"/>
  <c r="G457" i="1"/>
  <c r="D457" i="1"/>
  <c r="C457" i="1"/>
  <c r="H457" i="1" s="1"/>
  <c r="D456" i="1"/>
  <c r="C456" i="1"/>
  <c r="D455" i="1"/>
  <c r="C455" i="1"/>
  <c r="G454" i="1"/>
  <c r="D454" i="1"/>
  <c r="C454" i="1"/>
  <c r="H454" i="1" s="1"/>
  <c r="D453" i="1"/>
  <c r="H452" i="1"/>
  <c r="G452" i="1"/>
  <c r="D452" i="1"/>
  <c r="C452" i="1"/>
  <c r="D451" i="1"/>
  <c r="C451" i="1"/>
  <c r="D450" i="1"/>
  <c r="C450" i="1"/>
  <c r="H449" i="1"/>
  <c r="G449" i="1"/>
  <c r="D449" i="1"/>
  <c r="C449" i="1"/>
  <c r="D448" i="1"/>
  <c r="C448" i="1"/>
  <c r="H448" i="1" s="1"/>
  <c r="D447" i="1"/>
  <c r="C447" i="1"/>
  <c r="H446" i="1"/>
  <c r="G446" i="1"/>
  <c r="D446" i="1"/>
  <c r="C446" i="1"/>
  <c r="G445" i="1"/>
  <c r="D445" i="1"/>
  <c r="C445" i="1"/>
  <c r="H445" i="1" s="1"/>
  <c r="D444" i="1"/>
  <c r="C444" i="1"/>
  <c r="D443" i="1"/>
  <c r="C443" i="1"/>
  <c r="G442" i="1"/>
  <c r="D442" i="1"/>
  <c r="C442" i="1"/>
  <c r="H442" i="1" s="1"/>
  <c r="D441" i="1"/>
  <c r="C441" i="1"/>
  <c r="H440" i="1"/>
  <c r="G440" i="1"/>
  <c r="D440" i="1"/>
  <c r="C440" i="1"/>
  <c r="D439" i="1"/>
  <c r="C439" i="1"/>
  <c r="D438" i="1"/>
  <c r="C438" i="1"/>
  <c r="H437" i="1"/>
  <c r="G437" i="1"/>
  <c r="D437" i="1"/>
  <c r="C437" i="1"/>
  <c r="D436" i="1"/>
  <c r="C436" i="1"/>
  <c r="H436" i="1" s="1"/>
  <c r="D435" i="1"/>
  <c r="C435" i="1"/>
  <c r="H434" i="1"/>
  <c r="G434" i="1"/>
  <c r="D434" i="1"/>
  <c r="C434" i="1"/>
  <c r="G433" i="1"/>
  <c r="D433" i="1"/>
  <c r="C433" i="1"/>
  <c r="H433" i="1" s="1"/>
  <c r="D432" i="1"/>
  <c r="C432" i="1"/>
  <c r="D431" i="1"/>
  <c r="C431" i="1"/>
  <c r="D430" i="1"/>
  <c r="C430" i="1"/>
  <c r="H430" i="1" s="1"/>
  <c r="D429" i="1"/>
  <c r="C429" i="1"/>
  <c r="H428" i="1"/>
  <c r="G428" i="1"/>
  <c r="D428" i="1"/>
  <c r="C428" i="1"/>
  <c r="D427" i="1"/>
  <c r="C427" i="1"/>
  <c r="D426" i="1"/>
  <c r="C426" i="1"/>
  <c r="H425" i="1"/>
  <c r="G425" i="1"/>
  <c r="D425" i="1"/>
  <c r="C425" i="1"/>
  <c r="D424" i="1"/>
  <c r="C424" i="1"/>
  <c r="H424" i="1" s="1"/>
  <c r="D423" i="1"/>
  <c r="C423" i="1"/>
  <c r="H422" i="1"/>
  <c r="G422" i="1"/>
  <c r="D422" i="1"/>
  <c r="C422" i="1"/>
  <c r="G421" i="1"/>
  <c r="D421" i="1"/>
  <c r="C421" i="1"/>
  <c r="H421" i="1" s="1"/>
  <c r="D420" i="1"/>
  <c r="C420" i="1"/>
  <c r="D419" i="1"/>
  <c r="C419" i="1"/>
  <c r="G418" i="1"/>
  <c r="D418" i="1"/>
  <c r="C418" i="1"/>
  <c r="H418" i="1" s="1"/>
  <c r="D417" i="1"/>
  <c r="C417" i="1"/>
  <c r="H416" i="1"/>
  <c r="G416" i="1"/>
  <c r="D416" i="1"/>
  <c r="C416" i="1"/>
  <c r="D415" i="1"/>
  <c r="D413" i="1"/>
  <c r="D412" i="1"/>
  <c r="C412" i="1"/>
  <c r="H412" i="1" s="1"/>
  <c r="C411" i="1"/>
  <c r="D406" i="1"/>
  <c r="C406" i="1"/>
  <c r="H406" i="1" s="1"/>
  <c r="D405" i="1"/>
  <c r="C405" i="1"/>
  <c r="D404" i="1"/>
  <c r="G404" i="1" s="1"/>
  <c r="C404" i="1"/>
  <c r="D401" i="1"/>
  <c r="H401" i="1" s="1"/>
  <c r="C401" i="1"/>
  <c r="G400" i="1"/>
  <c r="D400" i="1"/>
  <c r="C400" i="1"/>
  <c r="H400" i="1" s="1"/>
  <c r="D399" i="1"/>
  <c r="C399" i="1"/>
  <c r="H399" i="1" s="1"/>
  <c r="D398" i="1"/>
  <c r="C398" i="1"/>
  <c r="G398" i="1" s="1"/>
  <c r="D397" i="1"/>
  <c r="C397" i="1"/>
  <c r="H397" i="1" s="1"/>
  <c r="G396" i="1"/>
  <c r="D396" i="1"/>
  <c r="C396" i="1"/>
  <c r="H395" i="1"/>
  <c r="G395" i="1"/>
  <c r="D395" i="1"/>
  <c r="C395" i="1"/>
  <c r="D394" i="1"/>
  <c r="C394" i="1"/>
  <c r="G393" i="1"/>
  <c r="D393" i="1"/>
  <c r="C393" i="1"/>
  <c r="H393" i="1" s="1"/>
  <c r="H392" i="1"/>
  <c r="D392" i="1"/>
  <c r="G392" i="1" s="1"/>
  <c r="C392" i="1"/>
  <c r="D391" i="1"/>
  <c r="G390" i="1"/>
  <c r="D390" i="1"/>
  <c r="C390" i="1"/>
  <c r="H390" i="1" s="1"/>
  <c r="H389" i="1"/>
  <c r="G389" i="1"/>
  <c r="D389" i="1"/>
  <c r="C389" i="1"/>
  <c r="G388" i="1"/>
  <c r="D388" i="1"/>
  <c r="C388" i="1"/>
  <c r="H388" i="1" s="1"/>
  <c r="D387" i="1"/>
  <c r="C387" i="1"/>
  <c r="G386" i="1"/>
  <c r="D386" i="1"/>
  <c r="C386" i="1"/>
  <c r="H386" i="1" s="1"/>
  <c r="G385" i="1"/>
  <c r="D385" i="1"/>
  <c r="C385" i="1"/>
  <c r="H385" i="1" s="1"/>
  <c r="D384" i="1"/>
  <c r="C384" i="1"/>
  <c r="H384" i="1" s="1"/>
  <c r="D383" i="1"/>
  <c r="C383" i="1"/>
  <c r="H383" i="1" s="1"/>
  <c r="H382" i="1"/>
  <c r="G382" i="1"/>
  <c r="D382" i="1"/>
  <c r="C382" i="1"/>
  <c r="D381" i="1"/>
  <c r="G381" i="1" s="1"/>
  <c r="C381" i="1"/>
  <c r="D380" i="1"/>
  <c r="C380" i="1"/>
  <c r="H379" i="1"/>
  <c r="G379" i="1"/>
  <c r="D379" i="1"/>
  <c r="C379" i="1"/>
  <c r="D378" i="1"/>
  <c r="C378" i="1"/>
  <c r="H378" i="1" s="1"/>
  <c r="D377" i="1"/>
  <c r="C377" i="1"/>
  <c r="H377" i="1" s="1"/>
  <c r="G376" i="1"/>
  <c r="D376" i="1"/>
  <c r="C376" i="1"/>
  <c r="H376" i="1" s="1"/>
  <c r="G375" i="1"/>
  <c r="D375" i="1"/>
  <c r="C375" i="1"/>
  <c r="H375" i="1" s="1"/>
  <c r="D374" i="1"/>
  <c r="C374" i="1"/>
  <c r="G374" i="1" s="1"/>
  <c r="H373" i="1"/>
  <c r="D373" i="1"/>
  <c r="C373" i="1"/>
  <c r="G373" i="1" s="1"/>
  <c r="G372" i="1"/>
  <c r="D372" i="1"/>
  <c r="C372" i="1"/>
  <c r="D371" i="1"/>
  <c r="C371" i="1"/>
  <c r="G370" i="1"/>
  <c r="D370" i="1"/>
  <c r="C370" i="1"/>
  <c r="H370" i="1" s="1"/>
  <c r="D369" i="1"/>
  <c r="G369" i="1" s="1"/>
  <c r="C369" i="1"/>
  <c r="D368" i="1"/>
  <c r="H368" i="1" s="1"/>
  <c r="C368" i="1"/>
  <c r="D367" i="1"/>
  <c r="C367" i="1"/>
  <c r="G367" i="1" s="1"/>
  <c r="D366" i="1"/>
  <c r="C366" i="1"/>
  <c r="H366" i="1" s="1"/>
  <c r="D365" i="1"/>
  <c r="C365" i="1"/>
  <c r="H365" i="1" s="1"/>
  <c r="D364" i="1"/>
  <c r="C364" i="1"/>
  <c r="H364" i="1" s="1"/>
  <c r="D363" i="1"/>
  <c r="G363" i="1" s="1"/>
  <c r="C363" i="1"/>
  <c r="H362" i="1"/>
  <c r="G362" i="1"/>
  <c r="D362" i="1"/>
  <c r="C362" i="1"/>
  <c r="H361" i="1"/>
  <c r="D361" i="1"/>
  <c r="C361" i="1"/>
  <c r="G361" i="1" s="1"/>
  <c r="D360" i="1"/>
  <c r="G360" i="1" s="1"/>
  <c r="C360" i="1"/>
  <c r="H359" i="1"/>
  <c r="G359" i="1"/>
  <c r="D359" i="1"/>
  <c r="C359" i="1"/>
  <c r="D358" i="1"/>
  <c r="D357" i="1"/>
  <c r="C357" i="1"/>
  <c r="D356" i="1"/>
  <c r="G356" i="1" s="1"/>
  <c r="C356" i="1"/>
  <c r="D355" i="1"/>
  <c r="H355" i="1" s="1"/>
  <c r="C355" i="1"/>
  <c r="D354" i="1"/>
  <c r="C354" i="1"/>
  <c r="H354" i="1" s="1"/>
  <c r="G353" i="1"/>
  <c r="D353" i="1"/>
  <c r="C353" i="1"/>
  <c r="H353" i="1" s="1"/>
  <c r="D352" i="1"/>
  <c r="C352" i="1"/>
  <c r="H352" i="1" s="1"/>
  <c r="D351" i="1"/>
  <c r="C351" i="1"/>
  <c r="H350" i="1"/>
  <c r="G350" i="1"/>
  <c r="D350" i="1"/>
  <c r="C350" i="1"/>
  <c r="H349" i="1"/>
  <c r="G349" i="1"/>
  <c r="D349" i="1"/>
  <c r="C349" i="1"/>
  <c r="D348" i="1"/>
  <c r="C348" i="1"/>
  <c r="G347" i="1"/>
  <c r="D347" i="1"/>
  <c r="C347" i="1"/>
  <c r="H347" i="1" s="1"/>
  <c r="D346" i="1"/>
  <c r="D345" i="1"/>
  <c r="D344" i="1"/>
  <c r="H344" i="1" s="1"/>
  <c r="C344" i="1"/>
  <c r="D343" i="1"/>
  <c r="G343" i="1" s="1"/>
  <c r="C343" i="1"/>
  <c r="D342" i="1"/>
  <c r="C342" i="1"/>
  <c r="G341" i="1"/>
  <c r="D341" i="1"/>
  <c r="C341" i="1"/>
  <c r="H341" i="1" s="1"/>
  <c r="D340" i="1"/>
  <c r="H340" i="1" s="1"/>
  <c r="C340" i="1"/>
  <c r="G339" i="1"/>
  <c r="D339" i="1"/>
  <c r="C339" i="1"/>
  <c r="H339" i="1" s="1"/>
  <c r="H338" i="1"/>
  <c r="D338" i="1"/>
  <c r="C338" i="1"/>
  <c r="G338" i="1" s="1"/>
  <c r="D337" i="1"/>
  <c r="C337" i="1"/>
  <c r="H337" i="1" s="1"/>
  <c r="G336" i="1"/>
  <c r="D336" i="1"/>
  <c r="C336" i="1"/>
  <c r="D335" i="1"/>
  <c r="C335" i="1"/>
  <c r="H335" i="1" s="1"/>
  <c r="D334" i="1"/>
  <c r="C334" i="1"/>
  <c r="D333" i="1"/>
  <c r="G333" i="1" s="1"/>
  <c r="C333" i="1"/>
  <c r="D332" i="1"/>
  <c r="C332" i="1"/>
  <c r="D331" i="1"/>
  <c r="C331" i="1"/>
  <c r="G331" i="1" s="1"/>
  <c r="G330" i="1"/>
  <c r="D330" i="1"/>
  <c r="C330" i="1"/>
  <c r="H330" i="1" s="1"/>
  <c r="D329" i="1"/>
  <c r="C329" i="1"/>
  <c r="D328" i="1"/>
  <c r="C328" i="1"/>
  <c r="H328" i="1" s="1"/>
  <c r="D327" i="1"/>
  <c r="C327" i="1"/>
  <c r="H327" i="1" s="1"/>
  <c r="H326" i="1"/>
  <c r="G326" i="1"/>
  <c r="D326" i="1"/>
  <c r="C326" i="1"/>
  <c r="D325" i="1"/>
  <c r="H325" i="1" s="1"/>
  <c r="C325" i="1"/>
  <c r="G325" i="1" s="1"/>
  <c r="D324" i="1"/>
  <c r="G324" i="1" s="1"/>
  <c r="C324" i="1"/>
  <c r="H323" i="1"/>
  <c r="G323" i="1"/>
  <c r="D323" i="1"/>
  <c r="C323" i="1"/>
  <c r="D322" i="1"/>
  <c r="C322" i="1"/>
  <c r="H322" i="1" s="1"/>
  <c r="D321" i="1"/>
  <c r="C321" i="1"/>
  <c r="H320" i="1"/>
  <c r="G320" i="1"/>
  <c r="D320" i="1"/>
  <c r="C320" i="1"/>
  <c r="D319" i="1"/>
  <c r="C319" i="1"/>
  <c r="G318" i="1"/>
  <c r="D318" i="1"/>
  <c r="C318" i="1"/>
  <c r="H318" i="1" s="1"/>
  <c r="D317" i="1"/>
  <c r="C317" i="1"/>
  <c r="H317" i="1" s="1"/>
  <c r="D316" i="1"/>
  <c r="C316" i="1"/>
  <c r="D315" i="1"/>
  <c r="C315" i="1"/>
  <c r="H315" i="1" s="1"/>
  <c r="H314" i="1"/>
  <c r="D314" i="1"/>
  <c r="C314" i="1"/>
  <c r="G314" i="1" s="1"/>
  <c r="D313" i="1"/>
  <c r="C313" i="1"/>
  <c r="G312" i="1"/>
  <c r="D312" i="1"/>
  <c r="C312" i="1"/>
  <c r="H312" i="1" s="1"/>
  <c r="D311" i="1"/>
  <c r="C311" i="1"/>
  <c r="H311" i="1" s="1"/>
  <c r="D310" i="1"/>
  <c r="C310" i="1"/>
  <c r="D309" i="1"/>
  <c r="C309" i="1"/>
  <c r="H309" i="1" s="1"/>
  <c r="D308" i="1"/>
  <c r="C308" i="1"/>
  <c r="H308" i="1" s="1"/>
  <c r="D307" i="1"/>
  <c r="C307" i="1"/>
  <c r="H305" i="1"/>
  <c r="D305" i="1"/>
  <c r="C305" i="1"/>
  <c r="G305" i="1" s="1"/>
  <c r="D304" i="1"/>
  <c r="C304" i="1"/>
  <c r="D303" i="1"/>
  <c r="C303" i="1"/>
  <c r="H303" i="1" s="1"/>
  <c r="H302" i="1"/>
  <c r="G302" i="1"/>
  <c r="D302" i="1"/>
  <c r="C302" i="1"/>
  <c r="D301" i="1"/>
  <c r="C301" i="1"/>
  <c r="D300" i="1"/>
  <c r="C300" i="1"/>
  <c r="H300" i="1" s="1"/>
  <c r="D299" i="1"/>
  <c r="C299" i="1"/>
  <c r="H299" i="1" s="1"/>
  <c r="D298" i="1"/>
  <c r="C298" i="1"/>
  <c r="G297" i="1"/>
  <c r="D297" i="1"/>
  <c r="C297" i="1"/>
  <c r="H297" i="1" s="1"/>
  <c r="D296" i="1"/>
  <c r="G296" i="1" s="1"/>
  <c r="C296" i="1"/>
  <c r="H296" i="1" s="1"/>
  <c r="D295" i="1"/>
  <c r="C295" i="1"/>
  <c r="C294" i="1"/>
  <c r="D292" i="1"/>
  <c r="C292" i="1"/>
  <c r="D291" i="1"/>
  <c r="C291" i="1"/>
  <c r="H291" i="1" s="1"/>
  <c r="D290" i="1"/>
  <c r="G290" i="1" s="1"/>
  <c r="C290" i="1"/>
  <c r="D289" i="1"/>
  <c r="C289" i="1"/>
  <c r="D288" i="1"/>
  <c r="C288" i="1"/>
  <c r="H284" i="1"/>
  <c r="D284" i="1"/>
  <c r="C284" i="1"/>
  <c r="G284" i="1" s="1"/>
  <c r="D283" i="1"/>
  <c r="C283" i="1"/>
  <c r="D282" i="1"/>
  <c r="C282" i="1"/>
  <c r="H282" i="1" s="1"/>
  <c r="H281" i="1"/>
  <c r="G281" i="1"/>
  <c r="D281" i="1"/>
  <c r="C281" i="1"/>
  <c r="D280" i="1"/>
  <c r="C280" i="1"/>
  <c r="D279" i="1"/>
  <c r="C279" i="1"/>
  <c r="D278" i="1"/>
  <c r="C278" i="1"/>
  <c r="H278" i="1" s="1"/>
  <c r="H277" i="1"/>
  <c r="D277" i="1"/>
  <c r="C277" i="1"/>
  <c r="G277" i="1" s="1"/>
  <c r="D276" i="1"/>
  <c r="C276" i="1"/>
  <c r="H276" i="1" s="1"/>
  <c r="H275" i="1"/>
  <c r="G275" i="1"/>
  <c r="D275" i="1"/>
  <c r="C275" i="1"/>
  <c r="D274" i="1"/>
  <c r="C274" i="1"/>
  <c r="G274" i="1" s="1"/>
  <c r="D273" i="1"/>
  <c r="C273" i="1"/>
  <c r="D272" i="1"/>
  <c r="C272" i="1"/>
  <c r="H272" i="1" s="1"/>
  <c r="D271" i="1"/>
  <c r="C271" i="1"/>
  <c r="G271" i="1" s="1"/>
  <c r="D270" i="1"/>
  <c r="C270" i="1"/>
  <c r="D269" i="1"/>
  <c r="C269" i="1"/>
  <c r="G269" i="1" s="1"/>
  <c r="H268" i="1"/>
  <c r="D268" i="1"/>
  <c r="C268" i="1"/>
  <c r="D267" i="1"/>
  <c r="C267" i="1"/>
  <c r="H267" i="1" s="1"/>
  <c r="H266" i="1"/>
  <c r="D266" i="1"/>
  <c r="C266" i="1"/>
  <c r="G266" i="1" s="1"/>
  <c r="D265" i="1"/>
  <c r="C265" i="1"/>
  <c r="G265" i="1" s="1"/>
  <c r="G264" i="1"/>
  <c r="D264" i="1"/>
  <c r="C264" i="1"/>
  <c r="H264" i="1" s="1"/>
  <c r="D263" i="1"/>
  <c r="G263" i="1" s="1"/>
  <c r="C263" i="1"/>
  <c r="H262" i="1"/>
  <c r="D262" i="1"/>
  <c r="C262" i="1"/>
  <c r="G262" i="1" s="1"/>
  <c r="D261" i="1"/>
  <c r="C261" i="1"/>
  <c r="D260" i="1"/>
  <c r="C260" i="1"/>
  <c r="H260" i="1" s="1"/>
  <c r="D259" i="1"/>
  <c r="D258" i="1"/>
  <c r="C258" i="1"/>
  <c r="H258" i="1" s="1"/>
  <c r="H257" i="1"/>
  <c r="D257" i="1"/>
  <c r="C257" i="1"/>
  <c r="G257" i="1" s="1"/>
  <c r="D256" i="1"/>
  <c r="C256" i="1"/>
  <c r="G256" i="1" s="1"/>
  <c r="D255" i="1"/>
  <c r="C255" i="1"/>
  <c r="D254" i="1"/>
  <c r="C254" i="1"/>
  <c r="H254" i="1" s="1"/>
  <c r="D253" i="1"/>
  <c r="C253" i="1"/>
  <c r="G253" i="1" s="1"/>
  <c r="D252" i="1"/>
  <c r="G252" i="1" s="1"/>
  <c r="C252" i="1"/>
  <c r="H251" i="1"/>
  <c r="D251" i="1"/>
  <c r="C251" i="1"/>
  <c r="G251" i="1" s="1"/>
  <c r="H250" i="1"/>
  <c r="D250" i="1"/>
  <c r="C250" i="1"/>
  <c r="D249" i="1"/>
  <c r="C249" i="1"/>
  <c r="H249" i="1" s="1"/>
  <c r="D248" i="1"/>
  <c r="D247" i="1"/>
  <c r="C247" i="1"/>
  <c r="G247" i="1" s="1"/>
  <c r="D246" i="1"/>
  <c r="C246" i="1"/>
  <c r="H246" i="1" s="1"/>
  <c r="D245" i="1"/>
  <c r="H245" i="1" s="1"/>
  <c r="C245" i="1"/>
  <c r="H244" i="1"/>
  <c r="D244" i="1"/>
  <c r="C244" i="1"/>
  <c r="G244" i="1" s="1"/>
  <c r="D243" i="1"/>
  <c r="C243" i="1"/>
  <c r="D242" i="1"/>
  <c r="C242" i="1"/>
  <c r="H242" i="1" s="1"/>
  <c r="H241" i="1"/>
  <c r="D241" i="1"/>
  <c r="C241" i="1"/>
  <c r="G241" i="1" s="1"/>
  <c r="D240" i="1"/>
  <c r="C240" i="1"/>
  <c r="H240" i="1" s="1"/>
  <c r="D239" i="1"/>
  <c r="C239" i="1"/>
  <c r="G239" i="1" s="1"/>
  <c r="D238" i="1"/>
  <c r="C238" i="1"/>
  <c r="G238" i="1" s="1"/>
  <c r="D237" i="1"/>
  <c r="C237" i="1"/>
  <c r="D236" i="1"/>
  <c r="C236" i="1"/>
  <c r="D235" i="1"/>
  <c r="C235" i="1"/>
  <c r="G235" i="1" s="1"/>
  <c r="D234" i="1"/>
  <c r="G234" i="1" s="1"/>
  <c r="C234" i="1"/>
  <c r="H233" i="1"/>
  <c r="D233" i="1"/>
  <c r="C233" i="1"/>
  <c r="G233" i="1" s="1"/>
  <c r="H232" i="1"/>
  <c r="D232" i="1"/>
  <c r="C232" i="1"/>
  <c r="D231" i="1"/>
  <c r="C231" i="1"/>
  <c r="H231" i="1" s="1"/>
  <c r="H230" i="1"/>
  <c r="D230" i="1"/>
  <c r="C230" i="1"/>
  <c r="G230" i="1" s="1"/>
  <c r="D229" i="1"/>
  <c r="C229" i="1"/>
  <c r="G229" i="1" s="1"/>
  <c r="D228" i="1"/>
  <c r="C228" i="1"/>
  <c r="H228" i="1" s="1"/>
  <c r="D227" i="1"/>
  <c r="G227" i="1" s="1"/>
  <c r="C227" i="1"/>
  <c r="H226" i="1"/>
  <c r="D226" i="1"/>
  <c r="C226" i="1"/>
  <c r="G226" i="1" s="1"/>
  <c r="D225" i="1"/>
  <c r="C225" i="1"/>
  <c r="D224" i="1"/>
  <c r="C224" i="1"/>
  <c r="H224" i="1" s="1"/>
  <c r="H223" i="1"/>
  <c r="D223" i="1"/>
  <c r="C223" i="1"/>
  <c r="G223" i="1" s="1"/>
  <c r="D222" i="1"/>
  <c r="C222" i="1"/>
  <c r="H222" i="1" s="1"/>
  <c r="H221" i="1"/>
  <c r="D221" i="1"/>
  <c r="C221" i="1"/>
  <c r="G221" i="1" s="1"/>
  <c r="D219" i="1"/>
  <c r="C219" i="1"/>
  <c r="D218" i="1"/>
  <c r="C218" i="1"/>
  <c r="H218" i="1" s="1"/>
  <c r="D217" i="1"/>
  <c r="C217" i="1"/>
  <c r="G217" i="1" s="1"/>
  <c r="D216" i="1"/>
  <c r="G216" i="1" s="1"/>
  <c r="C216" i="1"/>
  <c r="H215" i="1"/>
  <c r="D215" i="1"/>
  <c r="C215" i="1"/>
  <c r="G215" i="1" s="1"/>
  <c r="H214" i="1"/>
  <c r="D214" i="1"/>
  <c r="C214" i="1"/>
  <c r="D213" i="1"/>
  <c r="C213" i="1"/>
  <c r="H213" i="1" s="1"/>
  <c r="H212" i="1"/>
  <c r="D212" i="1"/>
  <c r="C212" i="1"/>
  <c r="G212" i="1" s="1"/>
  <c r="D211" i="1"/>
  <c r="C211" i="1"/>
  <c r="G211" i="1" s="1"/>
  <c r="D210" i="1"/>
  <c r="C210" i="1"/>
  <c r="H210" i="1" s="1"/>
  <c r="D209" i="1"/>
  <c r="G209" i="1" s="1"/>
  <c r="C209" i="1"/>
  <c r="H208" i="1"/>
  <c r="D208" i="1"/>
  <c r="C208" i="1"/>
  <c r="G208" i="1" s="1"/>
  <c r="D207" i="1"/>
  <c r="C207" i="1"/>
  <c r="D206" i="1"/>
  <c r="C206" i="1"/>
  <c r="H206" i="1" s="1"/>
  <c r="H205" i="1"/>
  <c r="D205" i="1"/>
  <c r="C205" i="1"/>
  <c r="G205" i="1" s="1"/>
  <c r="D204" i="1"/>
  <c r="C204" i="1"/>
  <c r="H204" i="1" s="1"/>
  <c r="H203" i="1"/>
  <c r="D203" i="1"/>
  <c r="C203" i="1"/>
  <c r="G203" i="1" s="1"/>
  <c r="D202" i="1"/>
  <c r="C202" i="1"/>
  <c r="G202" i="1" s="1"/>
  <c r="D201" i="1"/>
  <c r="C201" i="1"/>
  <c r="D200" i="1"/>
  <c r="G200" i="1" s="1"/>
  <c r="C200" i="1"/>
  <c r="H200" i="1" s="1"/>
  <c r="D199" i="1"/>
  <c r="C199" i="1"/>
  <c r="G199" i="1" s="1"/>
  <c r="D198" i="1"/>
  <c r="C198" i="1"/>
  <c r="H197" i="1"/>
  <c r="D197" i="1"/>
  <c r="C197" i="1"/>
  <c r="G197" i="1" s="1"/>
  <c r="H196" i="1"/>
  <c r="D196" i="1"/>
  <c r="C196" i="1"/>
  <c r="D195" i="1"/>
  <c r="C195" i="1"/>
  <c r="H195" i="1" s="1"/>
  <c r="H194" i="1"/>
  <c r="D194" i="1"/>
  <c r="C194" i="1"/>
  <c r="G194" i="1" s="1"/>
  <c r="D193" i="1"/>
  <c r="C193" i="1"/>
  <c r="G193" i="1" s="1"/>
  <c r="D192" i="1"/>
  <c r="D191" i="1"/>
  <c r="G191" i="1" s="1"/>
  <c r="C191" i="1"/>
  <c r="D190" i="1"/>
  <c r="C190" i="1"/>
  <c r="G190" i="1" s="1"/>
  <c r="D189" i="1"/>
  <c r="C189" i="1"/>
  <c r="D188" i="1"/>
  <c r="C188" i="1"/>
  <c r="H188" i="1" s="1"/>
  <c r="H187" i="1"/>
  <c r="D187" i="1"/>
  <c r="C187" i="1"/>
  <c r="G187" i="1" s="1"/>
  <c r="D186" i="1"/>
  <c r="C186" i="1"/>
  <c r="H186" i="1" s="1"/>
  <c r="H185" i="1"/>
  <c r="D185" i="1"/>
  <c r="C185" i="1"/>
  <c r="G185" i="1" s="1"/>
  <c r="D184" i="1"/>
  <c r="C184" i="1"/>
  <c r="G184" i="1" s="1"/>
  <c r="D183" i="1"/>
  <c r="C183" i="1"/>
  <c r="D182" i="1"/>
  <c r="G182" i="1" s="1"/>
  <c r="C182" i="1"/>
  <c r="H182" i="1" s="1"/>
  <c r="D181" i="1"/>
  <c r="C181" i="1"/>
  <c r="G181" i="1" s="1"/>
  <c r="D180" i="1"/>
  <c r="C180" i="1"/>
  <c r="D179" i="1"/>
  <c r="C179" i="1"/>
  <c r="G179" i="1" s="1"/>
  <c r="D178" i="1"/>
  <c r="C178" i="1"/>
  <c r="H178" i="1" s="1"/>
  <c r="D177" i="1"/>
  <c r="C177" i="1"/>
  <c r="H177" i="1" s="1"/>
  <c r="H176" i="1"/>
  <c r="D176" i="1"/>
  <c r="C176" i="1"/>
  <c r="G176" i="1" s="1"/>
  <c r="D175" i="1"/>
  <c r="C175" i="1"/>
  <c r="G175" i="1" s="1"/>
  <c r="D174" i="1"/>
  <c r="C174" i="1"/>
  <c r="H174" i="1" s="1"/>
  <c r="D173" i="1"/>
  <c r="H172" i="1"/>
  <c r="D172" i="1"/>
  <c r="C172" i="1"/>
  <c r="G172" i="1" s="1"/>
  <c r="D171" i="1"/>
  <c r="G171" i="1" s="1"/>
  <c r="C171" i="1"/>
  <c r="D170" i="1"/>
  <c r="C170" i="1"/>
  <c r="H170" i="1" s="1"/>
  <c r="D169" i="1"/>
  <c r="C169" i="1"/>
  <c r="G169" i="1" s="1"/>
  <c r="D168" i="1"/>
  <c r="C168" i="1"/>
  <c r="H168" i="1" s="1"/>
  <c r="D167" i="1"/>
  <c r="C167" i="1"/>
  <c r="G167" i="1" s="1"/>
  <c r="D166" i="1"/>
  <c r="C166" i="1"/>
  <c r="D165" i="1"/>
  <c r="C165" i="1"/>
  <c r="H165" i="1" s="1"/>
  <c r="D164" i="1"/>
  <c r="C164" i="1"/>
  <c r="H164" i="1" s="1"/>
  <c r="D163" i="1"/>
  <c r="C163" i="1"/>
  <c r="H163" i="1" s="1"/>
  <c r="D162" i="1"/>
  <c r="C162" i="1"/>
  <c r="D161" i="1"/>
  <c r="G161" i="1" s="1"/>
  <c r="C161" i="1"/>
  <c r="H161" i="1" s="1"/>
  <c r="D160" i="1"/>
  <c r="C160" i="1"/>
  <c r="H160" i="1" s="1"/>
  <c r="D159" i="1"/>
  <c r="D158" i="1"/>
  <c r="C158" i="1"/>
  <c r="H158" i="1" s="1"/>
  <c r="D157" i="1"/>
  <c r="C157" i="1"/>
  <c r="H157" i="1" s="1"/>
  <c r="D156" i="1"/>
  <c r="G156" i="1" s="1"/>
  <c r="C156" i="1"/>
  <c r="D155" i="1"/>
  <c r="C155" i="1"/>
  <c r="G155" i="1" s="1"/>
  <c r="H154" i="1"/>
  <c r="D154" i="1"/>
  <c r="C154" i="1"/>
  <c r="G154" i="1" s="1"/>
  <c r="D153" i="1"/>
  <c r="C153" i="1"/>
  <c r="H153" i="1" s="1"/>
  <c r="D152" i="1"/>
  <c r="C152" i="1"/>
  <c r="H152" i="1" s="1"/>
  <c r="D151" i="1"/>
  <c r="G151" i="1" s="1"/>
  <c r="C151" i="1"/>
  <c r="D150" i="1"/>
  <c r="C150" i="1"/>
  <c r="H150" i="1" s="1"/>
  <c r="D149" i="1"/>
  <c r="C149" i="1"/>
  <c r="D146" i="1"/>
  <c r="C146" i="1"/>
  <c r="H146" i="1" s="1"/>
  <c r="D145" i="1"/>
  <c r="C145" i="1"/>
  <c r="H145" i="1" s="1"/>
  <c r="D144" i="1"/>
  <c r="C144" i="1"/>
  <c r="H144" i="1" s="1"/>
  <c r="D143" i="1"/>
  <c r="G143" i="1" s="1"/>
  <c r="C143" i="1"/>
  <c r="H142" i="1"/>
  <c r="D142" i="1"/>
  <c r="C142" i="1"/>
  <c r="G142" i="1" s="1"/>
  <c r="G141" i="1"/>
  <c r="D141" i="1"/>
  <c r="C141" i="1"/>
  <c r="D140" i="1"/>
  <c r="C140" i="1"/>
  <c r="H140" i="1" s="1"/>
  <c r="G139" i="1"/>
  <c r="D139" i="1"/>
  <c r="C139" i="1"/>
  <c r="H139" i="1" s="1"/>
  <c r="D138" i="1"/>
  <c r="G138" i="1" s="1"/>
  <c r="C138" i="1"/>
  <c r="D137" i="1"/>
  <c r="C137" i="1"/>
  <c r="H137" i="1" s="1"/>
  <c r="D136" i="1"/>
  <c r="C136" i="1"/>
  <c r="G136" i="1" s="1"/>
  <c r="D135" i="1"/>
  <c r="C135" i="1"/>
  <c r="H135" i="1" s="1"/>
  <c r="D134" i="1"/>
  <c r="C134" i="1"/>
  <c r="H134" i="1" s="1"/>
  <c r="H133" i="1"/>
  <c r="G133" i="1"/>
  <c r="D133" i="1"/>
  <c r="C133" i="1"/>
  <c r="D132" i="1"/>
  <c r="C132" i="1"/>
  <c r="H132" i="1" s="1"/>
  <c r="H131" i="1"/>
  <c r="D131" i="1"/>
  <c r="C131" i="1"/>
  <c r="G131" i="1" s="1"/>
  <c r="D130" i="1"/>
  <c r="D129" i="1"/>
  <c r="H128" i="1"/>
  <c r="G128" i="1"/>
  <c r="D128" i="1"/>
  <c r="C128" i="1"/>
  <c r="D127" i="1"/>
  <c r="C127" i="1"/>
  <c r="H127" i="1" s="1"/>
  <c r="D126" i="1"/>
  <c r="C126" i="1"/>
  <c r="D125" i="1"/>
  <c r="C125" i="1"/>
  <c r="H125" i="1" s="1"/>
  <c r="D124" i="1"/>
  <c r="C124" i="1"/>
  <c r="H124" i="1" s="1"/>
  <c r="H123" i="1"/>
  <c r="D123" i="1"/>
  <c r="C123" i="1"/>
  <c r="G123" i="1" s="1"/>
  <c r="D122" i="1"/>
  <c r="G122" i="1" s="1"/>
  <c r="C122" i="1"/>
  <c r="H122" i="1" s="1"/>
  <c r="D121" i="1"/>
  <c r="C121" i="1"/>
  <c r="H121" i="1" s="1"/>
  <c r="D120" i="1"/>
  <c r="D119" i="1"/>
  <c r="G119" i="1" s="1"/>
  <c r="C119" i="1"/>
  <c r="H119" i="1" s="1"/>
  <c r="D118" i="1"/>
  <c r="C118" i="1"/>
  <c r="H118" i="1" s="1"/>
  <c r="H117" i="1"/>
  <c r="D117" i="1"/>
  <c r="C117" i="1"/>
  <c r="G117" i="1" s="1"/>
  <c r="D116" i="1"/>
  <c r="G116" i="1" s="1"/>
  <c r="C116" i="1"/>
  <c r="H116" i="1" s="1"/>
  <c r="D115" i="1"/>
  <c r="C115" i="1"/>
  <c r="H115" i="1" s="1"/>
  <c r="H114" i="1"/>
  <c r="D114" i="1"/>
  <c r="C114" i="1"/>
  <c r="G114" i="1" s="1"/>
  <c r="D113" i="1"/>
  <c r="C113" i="1"/>
  <c r="H113" i="1" s="1"/>
  <c r="D112" i="1"/>
  <c r="C112" i="1"/>
  <c r="H112" i="1" s="1"/>
  <c r="H111" i="1"/>
  <c r="D111" i="1"/>
  <c r="C111" i="1"/>
  <c r="G111" i="1" s="1"/>
  <c r="D110" i="1"/>
  <c r="H110" i="1" s="1"/>
  <c r="C110" i="1"/>
  <c r="D109" i="1"/>
  <c r="C109" i="1"/>
  <c r="H109" i="1" s="1"/>
  <c r="D108" i="1"/>
  <c r="C108" i="1"/>
  <c r="G108" i="1" s="1"/>
  <c r="D107" i="1"/>
  <c r="H107" i="1" s="1"/>
  <c r="C107" i="1"/>
  <c r="D106" i="1"/>
  <c r="C106" i="1"/>
  <c r="H106" i="1" s="1"/>
  <c r="H105" i="1"/>
  <c r="D105" i="1"/>
  <c r="C105" i="1"/>
  <c r="G105" i="1" s="1"/>
  <c r="D104" i="1"/>
  <c r="C104" i="1"/>
  <c r="D103" i="1"/>
  <c r="C103" i="1"/>
  <c r="H103" i="1" s="1"/>
  <c r="D102" i="1"/>
  <c r="D101" i="1"/>
  <c r="H101" i="1" s="1"/>
  <c r="C101" i="1"/>
  <c r="D100" i="1"/>
  <c r="C100" i="1"/>
  <c r="H100" i="1" s="1"/>
  <c r="H99" i="1"/>
  <c r="D99" i="1"/>
  <c r="C99" i="1"/>
  <c r="G99" i="1" s="1"/>
  <c r="D98" i="1"/>
  <c r="H98" i="1" s="1"/>
  <c r="C98" i="1"/>
  <c r="D97" i="1"/>
  <c r="C97" i="1"/>
  <c r="H97" i="1" s="1"/>
  <c r="H96" i="1"/>
  <c r="D96" i="1"/>
  <c r="C96" i="1"/>
  <c r="G96" i="1" s="1"/>
  <c r="D95" i="1"/>
  <c r="H95" i="1" s="1"/>
  <c r="C95" i="1"/>
  <c r="D94" i="1"/>
  <c r="C94" i="1"/>
  <c r="H94" i="1" s="1"/>
  <c r="H93" i="1"/>
  <c r="D93" i="1"/>
  <c r="C93" i="1"/>
  <c r="G93" i="1" s="1"/>
  <c r="D92" i="1"/>
  <c r="H92" i="1" s="1"/>
  <c r="C92" i="1"/>
  <c r="D91" i="1"/>
  <c r="C91" i="1"/>
  <c r="H91" i="1" s="1"/>
  <c r="H90" i="1"/>
  <c r="D90" i="1"/>
  <c r="C90" i="1"/>
  <c r="G90" i="1" s="1"/>
  <c r="D89" i="1"/>
  <c r="H89" i="1" s="1"/>
  <c r="C89" i="1"/>
  <c r="D88" i="1"/>
  <c r="C88" i="1"/>
  <c r="H88" i="1" s="1"/>
  <c r="H87" i="1"/>
  <c r="D87" i="1"/>
  <c r="C87" i="1"/>
  <c r="G87" i="1" s="1"/>
  <c r="D86" i="1"/>
  <c r="H86" i="1" s="1"/>
  <c r="C86" i="1"/>
  <c r="D85" i="1"/>
  <c r="C85" i="1"/>
  <c r="H85" i="1" s="1"/>
  <c r="H84" i="1"/>
  <c r="D84" i="1"/>
  <c r="C84" i="1"/>
  <c r="G84" i="1" s="1"/>
  <c r="D83" i="1"/>
  <c r="H83" i="1" s="1"/>
  <c r="C83" i="1"/>
  <c r="D82" i="1"/>
  <c r="C82" i="1"/>
  <c r="H82" i="1" s="1"/>
  <c r="D81" i="1"/>
  <c r="C81" i="1"/>
  <c r="G81" i="1" s="1"/>
  <c r="D80" i="1"/>
  <c r="H80" i="1" s="1"/>
  <c r="C80" i="1"/>
  <c r="D79" i="1"/>
  <c r="C79" i="1"/>
  <c r="H79" i="1" s="1"/>
  <c r="D77" i="1"/>
  <c r="H77" i="1" s="1"/>
  <c r="C77" i="1"/>
  <c r="D76" i="1"/>
  <c r="C76" i="1"/>
  <c r="H75" i="1"/>
  <c r="D75" i="1"/>
  <c r="C75" i="1"/>
  <c r="G75" i="1" s="1"/>
  <c r="D74" i="1"/>
  <c r="H74" i="1" s="1"/>
  <c r="C74" i="1"/>
  <c r="D73" i="1"/>
  <c r="C73" i="1"/>
  <c r="H73" i="1" s="1"/>
  <c r="H72" i="1"/>
  <c r="D72" i="1"/>
  <c r="C72" i="1"/>
  <c r="G72" i="1" s="1"/>
  <c r="D71" i="1"/>
  <c r="H71" i="1" s="1"/>
  <c r="C71" i="1"/>
  <c r="D70" i="1"/>
  <c r="C70" i="1"/>
  <c r="H70" i="1" s="1"/>
  <c r="H69" i="1"/>
  <c r="D69" i="1"/>
  <c r="C69" i="1"/>
  <c r="G69" i="1" s="1"/>
  <c r="D68" i="1"/>
  <c r="H68" i="1" s="1"/>
  <c r="C68" i="1"/>
  <c r="D67" i="1"/>
  <c r="C67" i="1"/>
  <c r="H67" i="1" s="1"/>
  <c r="H66" i="1"/>
  <c r="D66" i="1"/>
  <c r="C66" i="1"/>
  <c r="G66" i="1" s="1"/>
  <c r="D65" i="1"/>
  <c r="C65" i="1"/>
  <c r="D64" i="1"/>
  <c r="C64" i="1"/>
  <c r="H63" i="1"/>
  <c r="D63" i="1"/>
  <c r="C63" i="1"/>
  <c r="G63" i="1" s="1"/>
  <c r="D62" i="1"/>
  <c r="H62" i="1" s="1"/>
  <c r="C62" i="1"/>
  <c r="D61" i="1"/>
  <c r="C61" i="1"/>
  <c r="H61" i="1" s="1"/>
  <c r="H60" i="1"/>
  <c r="D60" i="1"/>
  <c r="C60" i="1"/>
  <c r="G60" i="1" s="1"/>
  <c r="D59" i="1"/>
  <c r="C59" i="1"/>
  <c r="D58" i="1"/>
  <c r="C58" i="1"/>
  <c r="H58" i="1" s="1"/>
  <c r="H57" i="1"/>
  <c r="D57" i="1"/>
  <c r="C57" i="1"/>
  <c r="G57" i="1" s="1"/>
  <c r="D56" i="1"/>
  <c r="H56" i="1" s="1"/>
  <c r="C56" i="1"/>
  <c r="D55" i="1"/>
  <c r="C55" i="1"/>
  <c r="H55" i="1" s="1"/>
  <c r="H54" i="1"/>
  <c r="D54" i="1"/>
  <c r="C54" i="1"/>
  <c r="G54" i="1" s="1"/>
  <c r="D53" i="1"/>
  <c r="H53" i="1" s="1"/>
  <c r="C53" i="1"/>
  <c r="D52" i="1"/>
  <c r="C52" i="1"/>
  <c r="H52" i="1" s="1"/>
  <c r="H51" i="1"/>
  <c r="D51" i="1"/>
  <c r="C51" i="1"/>
  <c r="G51" i="1" s="1"/>
  <c r="D50" i="1"/>
  <c r="H50" i="1" s="1"/>
  <c r="C50" i="1"/>
  <c r="D49" i="1"/>
  <c r="C49" i="1"/>
  <c r="H49" i="1" s="1"/>
  <c r="H48" i="1"/>
  <c r="D48" i="1"/>
  <c r="C48" i="1"/>
  <c r="G48" i="1" s="1"/>
  <c r="D47" i="1"/>
  <c r="H47" i="1" s="1"/>
  <c r="C47" i="1"/>
  <c r="H45" i="1"/>
  <c r="D45" i="1"/>
  <c r="C45" i="1"/>
  <c r="G45" i="1" s="1"/>
  <c r="D44" i="1"/>
  <c r="H44" i="1" s="1"/>
  <c r="C44" i="1"/>
  <c r="D43" i="1"/>
  <c r="C43" i="1"/>
  <c r="H43" i="1" s="1"/>
  <c r="H42" i="1"/>
  <c r="D42" i="1"/>
  <c r="C42" i="1"/>
  <c r="G42" i="1" s="1"/>
  <c r="D41" i="1"/>
  <c r="H41" i="1" s="1"/>
  <c r="C41" i="1"/>
  <c r="D40" i="1"/>
  <c r="C40" i="1"/>
  <c r="H40" i="1" s="1"/>
  <c r="H39" i="1"/>
  <c r="D39" i="1"/>
  <c r="C39" i="1"/>
  <c r="G39" i="1" s="1"/>
  <c r="D38" i="1"/>
  <c r="H38" i="1" s="1"/>
  <c r="C38" i="1"/>
  <c r="D37" i="1"/>
  <c r="C37" i="1"/>
  <c r="H37" i="1" s="1"/>
  <c r="H36" i="1"/>
  <c r="D36" i="1"/>
  <c r="C36" i="1"/>
  <c r="G36" i="1" s="1"/>
  <c r="D35" i="1"/>
  <c r="H35" i="1" s="1"/>
  <c r="C35" i="1"/>
  <c r="D34" i="1"/>
  <c r="C34" i="1"/>
  <c r="H34" i="1" s="1"/>
  <c r="H33" i="1"/>
  <c r="D33" i="1"/>
  <c r="C33" i="1"/>
  <c r="G33" i="1" s="1"/>
  <c r="D32" i="1"/>
  <c r="H32" i="1" s="1"/>
  <c r="C32" i="1"/>
  <c r="D31" i="1"/>
  <c r="C31" i="1"/>
  <c r="H31" i="1" s="1"/>
  <c r="H30" i="1"/>
  <c r="D30" i="1"/>
  <c r="C30" i="1"/>
  <c r="G30" i="1" s="1"/>
  <c r="D29" i="1"/>
  <c r="H29" i="1" s="1"/>
  <c r="C29" i="1"/>
  <c r="D28" i="1"/>
  <c r="C28" i="1"/>
  <c r="H28" i="1" s="1"/>
  <c r="H27" i="1"/>
  <c r="D27" i="1"/>
  <c r="C27" i="1"/>
  <c r="G27" i="1" s="1"/>
  <c r="D26" i="1"/>
  <c r="H26" i="1" s="1"/>
  <c r="C26" i="1"/>
  <c r="D25" i="1"/>
  <c r="C25" i="1"/>
  <c r="H25" i="1" s="1"/>
  <c r="H24" i="1"/>
  <c r="D24" i="1"/>
  <c r="C24" i="1"/>
  <c r="G24" i="1" s="1"/>
  <c r="D23" i="1"/>
  <c r="H23" i="1" s="1"/>
  <c r="C23" i="1"/>
  <c r="D22" i="1"/>
  <c r="C22" i="1"/>
  <c r="H22" i="1" s="1"/>
  <c r="H21" i="1"/>
  <c r="D21" i="1"/>
  <c r="C21" i="1"/>
  <c r="G21" i="1" s="1"/>
  <c r="D20" i="1"/>
  <c r="H20" i="1" s="1"/>
  <c r="C20" i="1"/>
  <c r="D19" i="1"/>
  <c r="C19" i="1"/>
  <c r="H19" i="1" s="1"/>
  <c r="H18" i="1"/>
  <c r="D18" i="1"/>
  <c r="C18" i="1"/>
  <c r="G18" i="1" s="1"/>
  <c r="D17" i="1"/>
  <c r="H17" i="1" s="1"/>
  <c r="C17" i="1"/>
  <c r="D16" i="1"/>
  <c r="C16" i="1"/>
  <c r="H16" i="1" s="1"/>
  <c r="H15" i="1"/>
  <c r="D15" i="1"/>
  <c r="C15" i="1"/>
  <c r="G15" i="1" s="1"/>
  <c r="D14" i="1"/>
  <c r="H14" i="1" s="1"/>
  <c r="C14" i="1"/>
  <c r="D13" i="1"/>
  <c r="C13" i="1"/>
  <c r="H13" i="1" s="1"/>
  <c r="H12" i="1"/>
  <c r="D12" i="1"/>
  <c r="C12" i="1"/>
  <c r="G12" i="1" s="1"/>
  <c r="D11" i="1"/>
  <c r="H11" i="1" s="1"/>
  <c r="C11" i="1"/>
  <c r="D10" i="1"/>
  <c r="C10" i="1"/>
  <c r="H10" i="1" s="1"/>
  <c r="H9" i="1"/>
  <c r="D9" i="1"/>
  <c r="C9" i="1"/>
  <c r="G9" i="1" s="1"/>
  <c r="D8" i="1"/>
  <c r="H8" i="1" s="1"/>
  <c r="C8" i="1"/>
  <c r="D7" i="1"/>
  <c r="C7" i="1"/>
  <c r="H7" i="1" s="1"/>
  <c r="H6" i="1"/>
  <c r="D6" i="1"/>
  <c r="C6" i="1"/>
  <c r="G6" i="1" s="1"/>
  <c r="D5" i="1"/>
  <c r="H5" i="1" s="1"/>
  <c r="C5" i="1"/>
  <c r="D4" i="1"/>
  <c r="C4" i="1"/>
  <c r="H4" i="1" s="1"/>
  <c r="D3" i="1"/>
  <c r="H288" i="1" l="1"/>
  <c r="H151" i="1"/>
  <c r="H148" i="1"/>
  <c r="G149" i="1"/>
  <c r="E301" i="9"/>
  <c r="B301" i="9" s="1"/>
  <c r="E32" i="9"/>
  <c r="B32" i="9" s="1"/>
  <c r="E303" i="9"/>
  <c r="B303" i="9" s="1"/>
  <c r="F217" i="9"/>
  <c r="H1383" i="1"/>
  <c r="E294" i="9"/>
  <c r="B294" i="9" s="1"/>
  <c r="H76" i="1"/>
  <c r="H64" i="1"/>
  <c r="E27" i="9"/>
  <c r="B27" i="9" s="1"/>
  <c r="E298" i="9"/>
  <c r="B298" i="9" s="1"/>
  <c r="E296" i="9"/>
  <c r="E300" i="9"/>
  <c r="B300" i="9" s="1"/>
  <c r="H236" i="1"/>
  <c r="G632" i="1"/>
  <c r="E643" i="4"/>
  <c r="D637" i="1" s="1"/>
  <c r="F417" i="4"/>
  <c r="H1278" i="1"/>
  <c r="E293" i="9"/>
  <c r="B293" i="9" s="1"/>
  <c r="G1274" i="1"/>
  <c r="H1266" i="1"/>
  <c r="H1263" i="1"/>
  <c r="H1245" i="1"/>
  <c r="H1243" i="1"/>
  <c r="H1240" i="1"/>
  <c r="H1233" i="1"/>
  <c r="G1232" i="1"/>
  <c r="H1230" i="1"/>
  <c r="F250" i="5"/>
  <c r="H1229" i="1"/>
  <c r="H1227" i="1"/>
  <c r="H1226" i="1"/>
  <c r="E284" i="9"/>
  <c r="B284" i="9" s="1"/>
  <c r="H1225" i="1"/>
  <c r="G1223" i="1"/>
  <c r="H1224" i="1"/>
  <c r="H1221" i="1"/>
  <c r="G1220" i="1"/>
  <c r="D238" i="5"/>
  <c r="C1215" i="1" s="1"/>
  <c r="H1219" i="1"/>
  <c r="H1218" i="1"/>
  <c r="G1217" i="1"/>
  <c r="H1216" i="1"/>
  <c r="C1184" i="1"/>
  <c r="F207" i="5"/>
  <c r="G1189" i="1"/>
  <c r="E309" i="9"/>
  <c r="B309" i="9" s="1"/>
  <c r="H1165" i="1"/>
  <c r="H1160" i="1"/>
  <c r="G1157" i="1"/>
  <c r="G1154" i="1"/>
  <c r="H1155" i="1"/>
  <c r="D176" i="5"/>
  <c r="H1149" i="1"/>
  <c r="G1151" i="1"/>
  <c r="H1148" i="1"/>
  <c r="G1148" i="1"/>
  <c r="G1142" i="1"/>
  <c r="B292" i="9"/>
  <c r="G1141" i="1"/>
  <c r="H1140" i="1"/>
  <c r="G1139" i="1"/>
  <c r="H1137" i="1"/>
  <c r="F149" i="5"/>
  <c r="G291" i="9"/>
  <c r="H1124" i="1"/>
  <c r="G1124" i="1"/>
  <c r="F146" i="5"/>
  <c r="G1127" i="1"/>
  <c r="H1096" i="1"/>
  <c r="G1096" i="1"/>
  <c r="H1101" i="1"/>
  <c r="G1064" i="1"/>
  <c r="H1048" i="1"/>
  <c r="G1050" i="1"/>
  <c r="G1042" i="1"/>
  <c r="H1034" i="1"/>
  <c r="F56" i="5"/>
  <c r="G1035" i="1"/>
  <c r="G1033" i="1"/>
  <c r="G1030" i="1"/>
  <c r="G1032" i="1"/>
  <c r="H1028" i="1"/>
  <c r="C1023" i="1"/>
  <c r="H1023" i="1" s="1"/>
  <c r="G1027" i="1"/>
  <c r="G1023" i="1"/>
  <c r="G1018" i="1"/>
  <c r="G1014" i="1"/>
  <c r="G1012" i="1"/>
  <c r="G1007" i="1"/>
  <c r="H999" i="1"/>
  <c r="G997" i="1"/>
  <c r="H993" i="1"/>
  <c r="C991" i="1"/>
  <c r="H991" i="1" s="1"/>
  <c r="G991" i="1"/>
  <c r="H986" i="1"/>
  <c r="G1230" i="1"/>
  <c r="H1223" i="1"/>
  <c r="G1227" i="1"/>
  <c r="G1229" i="1"/>
  <c r="E245" i="5"/>
  <c r="D1222" i="1" s="1"/>
  <c r="E282" i="9"/>
  <c r="B282" i="9" s="1"/>
  <c r="G947" i="1"/>
  <c r="H735" i="1"/>
  <c r="G718" i="1"/>
  <c r="G715" i="1"/>
  <c r="H714" i="1"/>
  <c r="G709" i="1"/>
  <c r="G703" i="1"/>
  <c r="G668" i="1"/>
  <c r="G662" i="1"/>
  <c r="G649" i="1"/>
  <c r="G647" i="1"/>
  <c r="G643" i="1"/>
  <c r="G645" i="1"/>
  <c r="G642" i="1"/>
  <c r="G641" i="1"/>
  <c r="G631" i="1"/>
  <c r="G599" i="1"/>
  <c r="G397" i="1"/>
  <c r="H398" i="1"/>
  <c r="H374" i="1"/>
  <c r="F378" i="4"/>
  <c r="H367" i="1"/>
  <c r="G308" i="1"/>
  <c r="G291" i="1"/>
  <c r="H413" i="1"/>
  <c r="G413" i="1"/>
  <c r="F418" i="4"/>
  <c r="G412" i="1"/>
  <c r="H269" i="1"/>
  <c r="G270" i="1"/>
  <c r="H239" i="1"/>
  <c r="G198" i="1"/>
  <c r="H190" i="1"/>
  <c r="G189" i="1"/>
  <c r="F223" i="9"/>
  <c r="B223" i="9" s="1"/>
  <c r="G180" i="1"/>
  <c r="H179" i="1"/>
  <c r="C173" i="1"/>
  <c r="H173" i="1" s="1"/>
  <c r="H169" i="1"/>
  <c r="H167" i="1"/>
  <c r="G165" i="1"/>
  <c r="F169" i="4"/>
  <c r="G166" i="1"/>
  <c r="D163" i="4"/>
  <c r="C159" i="1" s="1"/>
  <c r="H159" i="1" s="1"/>
  <c r="G164" i="1"/>
  <c r="E41" i="9"/>
  <c r="B41" i="9" s="1"/>
  <c r="H155" i="1"/>
  <c r="H149" i="1"/>
  <c r="G152" i="1"/>
  <c r="G148" i="1"/>
  <c r="F153" i="4"/>
  <c r="G197" i="9"/>
  <c r="E197" i="9" s="1"/>
  <c r="B197" i="9" s="1"/>
  <c r="G130" i="1"/>
  <c r="H65" i="1"/>
  <c r="E30" i="9"/>
  <c r="B30" i="9" s="1"/>
  <c r="G146" i="1"/>
  <c r="H136" i="1"/>
  <c r="F140" i="4"/>
  <c r="G125" i="1"/>
  <c r="D124" i="4"/>
  <c r="C120" i="1" s="1"/>
  <c r="G120" i="1" s="1"/>
  <c r="H120" i="1"/>
  <c r="G113" i="1"/>
  <c r="H108" i="1"/>
  <c r="H104" i="1"/>
  <c r="H81" i="1"/>
  <c r="H59" i="1"/>
  <c r="E286" i="9"/>
  <c r="B286" i="9" s="1"/>
  <c r="E287" i="9"/>
  <c r="B287" i="9" s="1"/>
  <c r="E288" i="9"/>
  <c r="B288" i="9" s="1"/>
  <c r="G245" i="1"/>
  <c r="G127" i="1"/>
  <c r="H130" i="1"/>
  <c r="G140" i="1"/>
  <c r="H143" i="1"/>
  <c r="G153" i="1"/>
  <c r="G163" i="1"/>
  <c r="H166" i="1"/>
  <c r="H184" i="1"/>
  <c r="H191" i="1"/>
  <c r="H202" i="1"/>
  <c r="H209" i="1"/>
  <c r="H227" i="1"/>
  <c r="H238" i="1"/>
  <c r="H256" i="1"/>
  <c r="H263" i="1"/>
  <c r="H274" i="1"/>
  <c r="H290" i="1"/>
  <c r="H295" i="1"/>
  <c r="G295" i="1"/>
  <c r="G311" i="1"/>
  <c r="H319" i="1"/>
  <c r="G319" i="1"/>
  <c r="G335" i="1"/>
  <c r="H356" i="1"/>
  <c r="G364" i="1"/>
  <c r="G377" i="1"/>
  <c r="H404" i="1"/>
  <c r="G491" i="1"/>
  <c r="H829" i="1"/>
  <c r="G829" i="1"/>
  <c r="H903" i="1"/>
  <c r="G903" i="1"/>
  <c r="H908" i="1"/>
  <c r="G908" i="1"/>
  <c r="H972" i="1"/>
  <c r="G972" i="1"/>
  <c r="H1228" i="1"/>
  <c r="G1228" i="1"/>
  <c r="H1285" i="1"/>
  <c r="G1285" i="1"/>
  <c r="C1453" i="1"/>
  <c r="H30" i="3"/>
  <c r="H1499" i="1"/>
  <c r="G1499" i="1"/>
  <c r="H307" i="1"/>
  <c r="G307" i="1"/>
  <c r="H471" i="1"/>
  <c r="G471" i="1"/>
  <c r="G4" i="1"/>
  <c r="G7" i="1"/>
  <c r="G10" i="1"/>
  <c r="G13" i="1"/>
  <c r="G16" i="1"/>
  <c r="G19" i="1"/>
  <c r="G22" i="1"/>
  <c r="G25" i="1"/>
  <c r="G28" i="1"/>
  <c r="G31" i="1"/>
  <c r="G34" i="1"/>
  <c r="G37" i="1"/>
  <c r="G40" i="1"/>
  <c r="G43" i="1"/>
  <c r="G49" i="1"/>
  <c r="G52" i="1"/>
  <c r="G55" i="1"/>
  <c r="G58" i="1"/>
  <c r="G61" i="1"/>
  <c r="G64" i="1"/>
  <c r="G67" i="1"/>
  <c r="G70" i="1"/>
  <c r="G73" i="1"/>
  <c r="G76" i="1"/>
  <c r="G79" i="1"/>
  <c r="G82" i="1"/>
  <c r="G85" i="1"/>
  <c r="G88" i="1"/>
  <c r="G91" i="1"/>
  <c r="G94" i="1"/>
  <c r="G97" i="1"/>
  <c r="G100" i="1"/>
  <c r="G103" i="1"/>
  <c r="G106" i="1"/>
  <c r="G109" i="1"/>
  <c r="G112" i="1"/>
  <c r="G115" i="1"/>
  <c r="G118" i="1"/>
  <c r="G121" i="1"/>
  <c r="G124" i="1"/>
  <c r="G137" i="1"/>
  <c r="G150" i="1"/>
  <c r="G160" i="1"/>
  <c r="G170" i="1"/>
  <c r="G177" i="1"/>
  <c r="G188" i="1"/>
  <c r="G195" i="1"/>
  <c r="G206" i="1"/>
  <c r="G213" i="1"/>
  <c r="G224" i="1"/>
  <c r="G231" i="1"/>
  <c r="G242" i="1"/>
  <c r="G249" i="1"/>
  <c r="G260" i="1"/>
  <c r="G267" i="1"/>
  <c r="G278" i="1"/>
  <c r="G299" i="1"/>
  <c r="G315" i="1"/>
  <c r="H331" i="1"/>
  <c r="H343" i="1"/>
  <c r="H357" i="1"/>
  <c r="G357" i="1"/>
  <c r="H405" i="1"/>
  <c r="G405" i="1"/>
  <c r="G430" i="1"/>
  <c r="H435" i="1"/>
  <c r="G435" i="1"/>
  <c r="H467" i="1"/>
  <c r="G467" i="1"/>
  <c r="H496" i="1"/>
  <c r="G496" i="1"/>
  <c r="H552" i="1"/>
  <c r="G552" i="1"/>
  <c r="H588" i="1"/>
  <c r="G588" i="1"/>
  <c r="H860" i="1"/>
  <c r="G860" i="1"/>
  <c r="H560" i="1"/>
  <c r="G560" i="1"/>
  <c r="G134" i="1"/>
  <c r="H141" i="1"/>
  <c r="G157" i="1"/>
  <c r="G178" i="1"/>
  <c r="H181" i="1"/>
  <c r="G196" i="1"/>
  <c r="H199" i="1"/>
  <c r="G214" i="1"/>
  <c r="H217" i="1"/>
  <c r="G232" i="1"/>
  <c r="H235" i="1"/>
  <c r="G250" i="1"/>
  <c r="H253" i="1"/>
  <c r="G268" i="1"/>
  <c r="H271" i="1"/>
  <c r="G282" i="1"/>
  <c r="G303" i="1"/>
  <c r="H316" i="1"/>
  <c r="G316" i="1"/>
  <c r="H324" i="1"/>
  <c r="G327" i="1"/>
  <c r="G344" i="1"/>
  <c r="H463" i="1"/>
  <c r="G463" i="1"/>
  <c r="H519" i="1"/>
  <c r="G519" i="1"/>
  <c r="G679" i="1"/>
  <c r="H679" i="1"/>
  <c r="H443" i="1"/>
  <c r="G443" i="1"/>
  <c r="H138" i="1"/>
  <c r="G144" i="1"/>
  <c r="H171" i="1"/>
  <c r="G174" i="1"/>
  <c r="H189" i="1"/>
  <c r="H207" i="1"/>
  <c r="G210" i="1"/>
  <c r="H225" i="1"/>
  <c r="G228" i="1"/>
  <c r="H243" i="1"/>
  <c r="G246" i="1"/>
  <c r="H261" i="1"/>
  <c r="H279" i="1"/>
  <c r="H283" i="1"/>
  <c r="G283" i="1"/>
  <c r="H304" i="1"/>
  <c r="G304" i="1"/>
  <c r="H332" i="1"/>
  <c r="G332" i="1"/>
  <c r="H427" i="1"/>
  <c r="G427" i="1"/>
  <c r="H431" i="1"/>
  <c r="G431" i="1"/>
  <c r="H544" i="1"/>
  <c r="G544" i="1"/>
  <c r="H548" i="1"/>
  <c r="G548" i="1"/>
  <c r="G572" i="1"/>
  <c r="H589" i="1"/>
  <c r="G589" i="1"/>
  <c r="G684" i="1"/>
  <c r="H684" i="1"/>
  <c r="G688" i="1"/>
  <c r="H688" i="1"/>
  <c r="H394" i="1"/>
  <c r="G394" i="1"/>
  <c r="H292" i="1"/>
  <c r="G292" i="1"/>
  <c r="G340" i="1"/>
  <c r="H371" i="1"/>
  <c r="G371" i="1"/>
  <c r="H387" i="1"/>
  <c r="G387" i="1"/>
  <c r="H459" i="1"/>
  <c r="G459" i="1"/>
  <c r="H483" i="1"/>
  <c r="G483" i="1"/>
  <c r="H520" i="1"/>
  <c r="G520" i="1"/>
  <c r="G672" i="1"/>
  <c r="H672"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207" i="1"/>
  <c r="G218" i="1"/>
  <c r="G225" i="1"/>
  <c r="G236" i="1"/>
  <c r="G243" i="1"/>
  <c r="G254" i="1"/>
  <c r="G261" i="1"/>
  <c r="G272" i="1"/>
  <c r="G279" i="1"/>
  <c r="G300" i="1"/>
  <c r="H313" i="1"/>
  <c r="G313" i="1"/>
  <c r="H321" i="1"/>
  <c r="G321" i="1"/>
  <c r="G328" i="1"/>
  <c r="G366" i="1"/>
  <c r="H423" i="1"/>
  <c r="G423" i="1"/>
  <c r="H540" i="1"/>
  <c r="G540" i="1"/>
  <c r="H564" i="1"/>
  <c r="G564" i="1"/>
  <c r="G664" i="1"/>
  <c r="H664" i="1"/>
  <c r="H348" i="1"/>
  <c r="G348" i="1"/>
  <c r="H556" i="1"/>
  <c r="G556" i="1"/>
  <c r="G135" i="1"/>
  <c r="G145" i="1"/>
  <c r="G158" i="1"/>
  <c r="H175" i="1"/>
  <c r="H193" i="1"/>
  <c r="H211" i="1"/>
  <c r="H229" i="1"/>
  <c r="H247" i="1"/>
  <c r="H265" i="1"/>
  <c r="H280" i="1"/>
  <c r="G280" i="1"/>
  <c r="G288" i="1"/>
  <c r="H301" i="1"/>
  <c r="G301" i="1"/>
  <c r="G317" i="1"/>
  <c r="H329" i="1"/>
  <c r="G329" i="1"/>
  <c r="G337" i="1"/>
  <c r="G383" i="1"/>
  <c r="H455" i="1"/>
  <c r="G455" i="1"/>
  <c r="H612" i="1"/>
  <c r="G612" i="1"/>
  <c r="H576" i="1"/>
  <c r="G576" i="1"/>
  <c r="H495" i="1"/>
  <c r="G495" i="1"/>
  <c r="H601" i="1"/>
  <c r="G601" i="1"/>
  <c r="H126" i="1"/>
  <c r="G132" i="1"/>
  <c r="H162" i="1"/>
  <c r="G168" i="1"/>
  <c r="H183" i="1"/>
  <c r="G186" i="1"/>
  <c r="H201" i="1"/>
  <c r="G204" i="1"/>
  <c r="H219" i="1"/>
  <c r="G222" i="1"/>
  <c r="H237" i="1"/>
  <c r="G240" i="1"/>
  <c r="H255" i="1"/>
  <c r="G258" i="1"/>
  <c r="H273" i="1"/>
  <c r="G276" i="1"/>
  <c r="H289" i="1"/>
  <c r="G289" i="1"/>
  <c r="G309" i="1"/>
  <c r="H334" i="1"/>
  <c r="G354" i="1"/>
  <c r="G380" i="1"/>
  <c r="H419" i="1"/>
  <c r="G419" i="1"/>
  <c r="H451" i="1"/>
  <c r="G451" i="1"/>
  <c r="H507" i="1"/>
  <c r="G507" i="1"/>
  <c r="H532" i="1"/>
  <c r="G532" i="1"/>
  <c r="H536" i="1"/>
  <c r="G536" i="1"/>
  <c r="H624" i="1"/>
  <c r="G624" i="1"/>
  <c r="G628" i="1"/>
  <c r="H628" i="1"/>
  <c r="H524" i="1"/>
  <c r="G524" i="1"/>
  <c r="H310" i="1"/>
  <c r="G310" i="1"/>
  <c r="G479" i="1"/>
  <c r="G503" i="1"/>
  <c r="G584" i="1"/>
  <c r="H439" i="1"/>
  <c r="G439" i="1"/>
  <c r="G126" i="1"/>
  <c r="H156" i="1"/>
  <c r="G162" i="1"/>
  <c r="H180" i="1"/>
  <c r="G183" i="1"/>
  <c r="H198" i="1"/>
  <c r="G201" i="1"/>
  <c r="H216" i="1"/>
  <c r="G219" i="1"/>
  <c r="H234" i="1"/>
  <c r="G237" i="1"/>
  <c r="H252" i="1"/>
  <c r="G255" i="1"/>
  <c r="H270" i="1"/>
  <c r="G273" i="1"/>
  <c r="H298" i="1"/>
  <c r="G298" i="1"/>
  <c r="G322" i="1"/>
  <c r="G334" i="1"/>
  <c r="H342" i="1"/>
  <c r="G342" i="1"/>
  <c r="H360" i="1"/>
  <c r="H380" i="1"/>
  <c r="G401" i="1"/>
  <c r="H447" i="1"/>
  <c r="G447" i="1"/>
  <c r="H475" i="1"/>
  <c r="G475" i="1"/>
  <c r="H508" i="1"/>
  <c r="G508" i="1"/>
  <c r="H528" i="1"/>
  <c r="G528" i="1"/>
  <c r="H600" i="1"/>
  <c r="G600" i="1"/>
  <c r="H351" i="1"/>
  <c r="H411" i="1"/>
  <c r="G411" i="1"/>
  <c r="H492" i="1"/>
  <c r="G492" i="1"/>
  <c r="H504" i="1"/>
  <c r="G504" i="1"/>
  <c r="H516" i="1"/>
  <c r="G516" i="1"/>
  <c r="H597" i="1"/>
  <c r="G597" i="1"/>
  <c r="H609" i="1"/>
  <c r="G609" i="1"/>
  <c r="H1111" i="1"/>
  <c r="G1111" i="1"/>
  <c r="H1384" i="1"/>
  <c r="G1384" i="1"/>
  <c r="H480" i="1"/>
  <c r="G480" i="1"/>
  <c r="H573" i="1"/>
  <c r="G573" i="1"/>
  <c r="H585" i="1"/>
  <c r="G585" i="1"/>
  <c r="H845" i="1"/>
  <c r="G845" i="1"/>
  <c r="H1026" i="1"/>
  <c r="G1026" i="1"/>
  <c r="H1075" i="1"/>
  <c r="G1075" i="1"/>
  <c r="G351" i="1"/>
  <c r="H381" i="1"/>
  <c r="G406" i="1"/>
  <c r="H420" i="1"/>
  <c r="G420" i="1"/>
  <c r="H432" i="1"/>
  <c r="G432" i="1"/>
  <c r="H444" i="1"/>
  <c r="G444" i="1"/>
  <c r="H456" i="1"/>
  <c r="G456" i="1"/>
  <c r="H468" i="1"/>
  <c r="G468" i="1"/>
  <c r="H525" i="1"/>
  <c r="G525" i="1"/>
  <c r="H537" i="1"/>
  <c r="G537" i="1"/>
  <c r="H549" i="1"/>
  <c r="G549" i="1"/>
  <c r="G565" i="1"/>
  <c r="G569" i="1"/>
  <c r="G577" i="1"/>
  <c r="G581" i="1"/>
  <c r="H621" i="1"/>
  <c r="G621" i="1"/>
  <c r="H673" i="1"/>
  <c r="G681" i="1"/>
  <c r="H681" i="1"/>
  <c r="G384" i="1"/>
  <c r="G424" i="1"/>
  <c r="G436" i="1"/>
  <c r="G448" i="1"/>
  <c r="G460" i="1"/>
  <c r="G472" i="1"/>
  <c r="H489" i="1"/>
  <c r="G489" i="1"/>
  <c r="H501" i="1"/>
  <c r="G501" i="1"/>
  <c r="H513" i="1"/>
  <c r="G513" i="1"/>
  <c r="G529" i="1"/>
  <c r="G541" i="1"/>
  <c r="G553" i="1"/>
  <c r="H594" i="1"/>
  <c r="G594" i="1"/>
  <c r="H606" i="1"/>
  <c r="G606" i="1"/>
  <c r="G661" i="1"/>
  <c r="H661" i="1"/>
  <c r="G355" i="1"/>
  <c r="G368" i="1"/>
  <c r="G485" i="1"/>
  <c r="G497" i="1"/>
  <c r="G509" i="1"/>
  <c r="G521" i="1"/>
  <c r="H570" i="1"/>
  <c r="G570" i="1"/>
  <c r="H582" i="1"/>
  <c r="G582" i="1"/>
  <c r="G590" i="1"/>
  <c r="G602" i="1"/>
  <c r="G666" i="1"/>
  <c r="G690" i="1"/>
  <c r="H690" i="1"/>
  <c r="H896" i="1"/>
  <c r="G896" i="1"/>
  <c r="G970" i="1"/>
  <c r="H970" i="1"/>
  <c r="H336" i="1"/>
  <c r="G352" i="1"/>
  <c r="G365" i="1"/>
  <c r="H372" i="1"/>
  <c r="G378" i="1"/>
  <c r="H396" i="1"/>
  <c r="G399" i="1"/>
  <c r="H417" i="1"/>
  <c r="G417" i="1"/>
  <c r="H429" i="1"/>
  <c r="G429" i="1"/>
  <c r="H441" i="1"/>
  <c r="G441" i="1"/>
  <c r="H465" i="1"/>
  <c r="G465" i="1"/>
  <c r="H477" i="1"/>
  <c r="G477" i="1"/>
  <c r="G481" i="1"/>
  <c r="H534" i="1"/>
  <c r="G534" i="1"/>
  <c r="H546" i="1"/>
  <c r="G546" i="1"/>
  <c r="H558" i="1"/>
  <c r="G558" i="1"/>
  <c r="G562" i="1"/>
  <c r="G586" i="1"/>
  <c r="G670" i="1"/>
  <c r="H670" i="1"/>
  <c r="G682" i="1"/>
  <c r="H682" i="1"/>
  <c r="H867" i="1"/>
  <c r="G867" i="1"/>
  <c r="H872" i="1"/>
  <c r="G872" i="1"/>
  <c r="H901" i="1"/>
  <c r="G901" i="1"/>
  <c r="G925" i="1"/>
  <c r="H925" i="1"/>
  <c r="H930" i="1"/>
  <c r="G930" i="1"/>
  <c r="G949" i="1"/>
  <c r="H949" i="1"/>
  <c r="H954" i="1"/>
  <c r="G954" i="1"/>
  <c r="H333" i="1"/>
  <c r="H369" i="1"/>
  <c r="H486" i="1"/>
  <c r="G486" i="1"/>
  <c r="H498" i="1"/>
  <c r="G498" i="1"/>
  <c r="H510" i="1"/>
  <c r="G510" i="1"/>
  <c r="H591" i="1"/>
  <c r="G591" i="1"/>
  <c r="H603" i="1"/>
  <c r="G603" i="1"/>
  <c r="H618" i="1"/>
  <c r="G618" i="1"/>
  <c r="H897" i="1"/>
  <c r="G897" i="1"/>
  <c r="H567" i="1"/>
  <c r="G567" i="1"/>
  <c r="H579" i="1"/>
  <c r="G579" i="1"/>
  <c r="H843" i="1"/>
  <c r="G843" i="1"/>
  <c r="H853" i="1"/>
  <c r="G853" i="1"/>
  <c r="H892" i="1"/>
  <c r="G892" i="1"/>
  <c r="H363" i="1"/>
  <c r="H426" i="1"/>
  <c r="G426" i="1"/>
  <c r="H438" i="1"/>
  <c r="G438" i="1"/>
  <c r="H450" i="1"/>
  <c r="G450" i="1"/>
  <c r="H462" i="1"/>
  <c r="G462" i="1"/>
  <c r="H474" i="1"/>
  <c r="G474" i="1"/>
  <c r="G478" i="1"/>
  <c r="H531" i="1"/>
  <c r="G531" i="1"/>
  <c r="H543" i="1"/>
  <c r="G543" i="1"/>
  <c r="H555" i="1"/>
  <c r="G555" i="1"/>
  <c r="H615" i="1"/>
  <c r="G615" i="1"/>
  <c r="H627" i="1"/>
  <c r="G627" i="1"/>
  <c r="G663" i="1"/>
  <c r="H663" i="1"/>
  <c r="H691" i="1"/>
  <c r="G838" i="1"/>
  <c r="H1005" i="1"/>
  <c r="G1005" i="1"/>
  <c r="H849" i="1"/>
  <c r="G849" i="1"/>
  <c r="H854" i="1"/>
  <c r="G854" i="1"/>
  <c r="H878" i="1"/>
  <c r="G878" i="1"/>
  <c r="H921" i="1"/>
  <c r="G921" i="1"/>
  <c r="H1309" i="1"/>
  <c r="G1309" i="1"/>
  <c r="H883" i="1"/>
  <c r="G883" i="1"/>
  <c r="H907" i="1"/>
  <c r="G907" i="1"/>
  <c r="H1044" i="1"/>
  <c r="G1044" i="1"/>
  <c r="H1237" i="1"/>
  <c r="G1237" i="1"/>
  <c r="H1294" i="1"/>
  <c r="G1294" i="1"/>
  <c r="H667" i="1"/>
  <c r="H685" i="1"/>
  <c r="H835" i="1"/>
  <c r="G835" i="1"/>
  <c r="H879" i="1"/>
  <c r="G879" i="1"/>
  <c r="H941" i="1"/>
  <c r="G941" i="1"/>
  <c r="H1183" i="1"/>
  <c r="G1183" i="1"/>
  <c r="D311" i="4"/>
  <c r="F317" i="4"/>
  <c r="D484" i="1"/>
  <c r="G484" i="1" s="1"/>
  <c r="H831" i="1"/>
  <c r="G831" i="1"/>
  <c r="H836" i="1"/>
  <c r="G836" i="1"/>
  <c r="H865" i="1"/>
  <c r="G865" i="1"/>
  <c r="H889" i="1"/>
  <c r="G889" i="1"/>
  <c r="G937" i="1"/>
  <c r="H937" i="1"/>
  <c r="H942" i="1"/>
  <c r="G942" i="1"/>
  <c r="H960" i="1"/>
  <c r="G960" i="1"/>
  <c r="H1020" i="1"/>
  <c r="G1020" i="1"/>
  <c r="H861" i="1"/>
  <c r="G861" i="1"/>
  <c r="H1150" i="1"/>
  <c r="G1150" i="1"/>
  <c r="H1403" i="1"/>
  <c r="G1403" i="1"/>
  <c r="H1430" i="1"/>
  <c r="G1430" i="1"/>
  <c r="G856" i="1"/>
  <c r="H885" i="1"/>
  <c r="G885" i="1"/>
  <c r="H890" i="1"/>
  <c r="G890" i="1"/>
  <c r="H914" i="1"/>
  <c r="G914" i="1"/>
  <c r="H1002" i="1"/>
  <c r="G1002" i="1"/>
  <c r="H1057" i="1"/>
  <c r="G1057" i="1"/>
  <c r="H1069" i="1"/>
  <c r="G1069" i="1"/>
  <c r="G1421" i="1"/>
  <c r="G669" i="1"/>
  <c r="G687" i="1"/>
  <c r="G705" i="1"/>
  <c r="H842" i="1"/>
  <c r="G842" i="1"/>
  <c r="H847" i="1"/>
  <c r="G847" i="1"/>
  <c r="H871" i="1"/>
  <c r="G871" i="1"/>
  <c r="H919" i="1"/>
  <c r="G919" i="1"/>
  <c r="G1052" i="1"/>
  <c r="H1099" i="1"/>
  <c r="G1099" i="1"/>
  <c r="G1132" i="1"/>
  <c r="H1132" i="1"/>
  <c r="H915" i="1"/>
  <c r="G915" i="1"/>
  <c r="H929" i="1"/>
  <c r="G929" i="1"/>
  <c r="H953" i="1"/>
  <c r="G953" i="1"/>
  <c r="G982" i="1"/>
  <c r="H982" i="1"/>
  <c r="H1038" i="1"/>
  <c r="G1038" i="1"/>
  <c r="H1300" i="1"/>
  <c r="G1300" i="1"/>
  <c r="H834" i="1"/>
  <c r="G834" i="1"/>
  <c r="H852" i="1"/>
  <c r="G852" i="1"/>
  <c r="H870" i="1"/>
  <c r="G870" i="1"/>
  <c r="H888" i="1"/>
  <c r="G888" i="1"/>
  <c r="H906" i="1"/>
  <c r="G906" i="1"/>
  <c r="H924" i="1"/>
  <c r="G924" i="1"/>
  <c r="H936" i="1"/>
  <c r="G936" i="1"/>
  <c r="H948" i="1"/>
  <c r="G948" i="1"/>
  <c r="H1014" i="1"/>
  <c r="H1032" i="1"/>
  <c r="H1063" i="1"/>
  <c r="H1087" i="1"/>
  <c r="H1273" i="1"/>
  <c r="G1273" i="1"/>
  <c r="G828" i="1"/>
  <c r="H933" i="1"/>
  <c r="G933" i="1"/>
  <c r="H945" i="1"/>
  <c r="G945" i="1"/>
  <c r="H957" i="1"/>
  <c r="G957" i="1"/>
  <c r="H1255" i="1"/>
  <c r="G1255" i="1"/>
  <c r="H1327" i="1"/>
  <c r="G1327" i="1"/>
  <c r="H1413" i="1"/>
  <c r="G1413" i="1"/>
  <c r="H846" i="1"/>
  <c r="G846" i="1"/>
  <c r="H864" i="1"/>
  <c r="G864" i="1"/>
  <c r="H882" i="1"/>
  <c r="G882" i="1"/>
  <c r="H900" i="1"/>
  <c r="G900" i="1"/>
  <c r="H918" i="1"/>
  <c r="G918" i="1"/>
  <c r="H969" i="1"/>
  <c r="G969" i="1"/>
  <c r="H981" i="1"/>
  <c r="G981" i="1"/>
  <c r="H1396" i="1"/>
  <c r="G1396" i="1"/>
  <c r="H828" i="1"/>
  <c r="G934" i="1"/>
  <c r="G946" i="1"/>
  <c r="G958" i="1"/>
  <c r="G989" i="1"/>
  <c r="G1049" i="1"/>
  <c r="G1147" i="1"/>
  <c r="H1267" i="1"/>
  <c r="G1267" i="1"/>
  <c r="H1282" i="1"/>
  <c r="G1282" i="1"/>
  <c r="D396" i="4"/>
  <c r="F397" i="4"/>
  <c r="H934" i="1"/>
  <c r="H946" i="1"/>
  <c r="H958" i="1"/>
  <c r="H966" i="1"/>
  <c r="G966" i="1"/>
  <c r="H978" i="1"/>
  <c r="G978" i="1"/>
  <c r="H1122" i="1"/>
  <c r="G1122" i="1"/>
  <c r="H1126" i="1"/>
  <c r="G1126" i="1"/>
  <c r="H1144" i="1"/>
  <c r="G1144" i="1"/>
  <c r="H1401" i="1"/>
  <c r="G1401" i="1"/>
  <c r="H840" i="1"/>
  <c r="G840" i="1"/>
  <c r="H858" i="1"/>
  <c r="G858" i="1"/>
  <c r="H876" i="1"/>
  <c r="G876" i="1"/>
  <c r="H894" i="1"/>
  <c r="G894" i="1"/>
  <c r="H912" i="1"/>
  <c r="G912" i="1"/>
  <c r="H1062" i="1"/>
  <c r="G1062" i="1"/>
  <c r="H1156" i="1"/>
  <c r="G1156" i="1"/>
  <c r="H1174" i="1"/>
  <c r="G1174" i="1"/>
  <c r="H1249" i="1"/>
  <c r="G1249" i="1"/>
  <c r="H1264" i="1"/>
  <c r="G1264" i="1"/>
  <c r="H1321" i="1"/>
  <c r="G1321" i="1"/>
  <c r="H1372" i="1"/>
  <c r="G1372" i="1"/>
  <c r="F68" i="4"/>
  <c r="H927" i="1"/>
  <c r="G927" i="1"/>
  <c r="H939" i="1"/>
  <c r="G939" i="1"/>
  <c r="H951" i="1"/>
  <c r="G951" i="1"/>
  <c r="H1291" i="1"/>
  <c r="G1291" i="1"/>
  <c r="H837" i="1"/>
  <c r="G837" i="1"/>
  <c r="H855" i="1"/>
  <c r="G855" i="1"/>
  <c r="H873" i="1"/>
  <c r="G873" i="1"/>
  <c r="H891" i="1"/>
  <c r="G891" i="1"/>
  <c r="H909" i="1"/>
  <c r="G909" i="1"/>
  <c r="H963" i="1"/>
  <c r="G963" i="1"/>
  <c r="H975" i="1"/>
  <c r="G975" i="1"/>
  <c r="H1059" i="1"/>
  <c r="G1059" i="1"/>
  <c r="G1090" i="1"/>
  <c r="H1192" i="1"/>
  <c r="G1192" i="1"/>
  <c r="H1360" i="1"/>
  <c r="G1360" i="1"/>
  <c r="H1543" i="1"/>
  <c r="G1543" i="1"/>
  <c r="E420" i="4"/>
  <c r="F484" i="4"/>
  <c r="G1051" i="1"/>
  <c r="G1055" i="1"/>
  <c r="H1207" i="1"/>
  <c r="G1207" i="1"/>
  <c r="H1231" i="1"/>
  <c r="G1231" i="1"/>
  <c r="H1246" i="1"/>
  <c r="G1246" i="1"/>
  <c r="H1303" i="1"/>
  <c r="G1303" i="1"/>
  <c r="H1318" i="1"/>
  <c r="G1318" i="1"/>
  <c r="G1330" i="1"/>
  <c r="G1345" i="1"/>
  <c r="J1440" i="1"/>
  <c r="G1440" i="1"/>
  <c r="I1440" i="1" s="1"/>
  <c r="H1440" i="1"/>
  <c r="F202" i="4"/>
  <c r="D196" i="4"/>
  <c r="J1441" i="1"/>
  <c r="H1441" i="1"/>
  <c r="G1441" i="1"/>
  <c r="H1527" i="1"/>
  <c r="G1527" i="1"/>
  <c r="D263" i="4"/>
  <c r="F264" i="4"/>
  <c r="G1219" i="1"/>
  <c r="G1342" i="1"/>
  <c r="I1457" i="1"/>
  <c r="H1414" i="1"/>
  <c r="G1414" i="1"/>
  <c r="I1466" i="1"/>
  <c r="D643" i="4"/>
  <c r="D644" i="4"/>
  <c r="F416" i="4"/>
  <c r="G1424" i="1"/>
  <c r="H1424" i="1"/>
  <c r="J1443" i="1"/>
  <c r="H1443" i="1"/>
  <c r="G1443" i="1"/>
  <c r="I1443" i="1" s="1"/>
  <c r="E299" i="4"/>
  <c r="F300" i="4"/>
  <c r="D1215" i="1"/>
  <c r="G1366" i="1"/>
  <c r="G1378" i="1"/>
  <c r="G1390" i="1"/>
  <c r="H1575" i="1"/>
  <c r="G1575" i="1"/>
  <c r="F8" i="4"/>
  <c r="G209" i="9"/>
  <c r="E209" i="9" s="1"/>
  <c r="B209" i="9" s="1"/>
  <c r="D7" i="4"/>
  <c r="F78" i="5"/>
  <c r="C1056" i="1"/>
  <c r="F87" i="5"/>
  <c r="C1065" i="1"/>
  <c r="G1333" i="1"/>
  <c r="G1351" i="1"/>
  <c r="H1420" i="1"/>
  <c r="G1420" i="1"/>
  <c r="J1439" i="1"/>
  <c r="G1439" i="1"/>
  <c r="H1439" i="1"/>
  <c r="J1445" i="1"/>
  <c r="G1445" i="1"/>
  <c r="H1445" i="1"/>
  <c r="H1559" i="1"/>
  <c r="G1559" i="1"/>
  <c r="D82" i="4"/>
  <c r="F83" i="4"/>
  <c r="F124" i="4"/>
  <c r="E311" i="4"/>
  <c r="D306" i="1" s="1"/>
  <c r="G180" i="9"/>
  <c r="E180" i="9" s="1"/>
  <c r="B180" i="9" s="1"/>
  <c r="B263" i="9"/>
  <c r="G1429" i="1"/>
  <c r="G1531" i="1"/>
  <c r="G1547" i="1"/>
  <c r="G1563" i="1"/>
  <c r="G1579" i="1"/>
  <c r="E82" i="4"/>
  <c r="D78" i="1" s="1"/>
  <c r="D363" i="4"/>
  <c r="F364" i="4"/>
  <c r="E567" i="4"/>
  <c r="D561" i="1" s="1"/>
  <c r="G183" i="9"/>
  <c r="E183" i="9" s="1"/>
  <c r="B183" i="9" s="1"/>
  <c r="D580" i="4"/>
  <c r="F585" i="4"/>
  <c r="D593" i="4"/>
  <c r="F263" i="9"/>
  <c r="H1404" i="1"/>
  <c r="J1444" i="1"/>
  <c r="G1444" i="1"/>
  <c r="I1455" i="1"/>
  <c r="I1472" i="1"/>
  <c r="D133" i="4"/>
  <c r="G186" i="9"/>
  <c r="E186" i="9" s="1"/>
  <c r="B186" i="9" s="1"/>
  <c r="F134" i="4"/>
  <c r="D529" i="4"/>
  <c r="G171" i="9"/>
  <c r="E171" i="9" s="1"/>
  <c r="B171" i="9" s="1"/>
  <c r="F530" i="4"/>
  <c r="B249" i="9"/>
  <c r="G1404" i="1"/>
  <c r="H1444" i="1"/>
  <c r="F164" i="4"/>
  <c r="D351" i="4"/>
  <c r="F356" i="4"/>
  <c r="D567" i="4"/>
  <c r="F571" i="4"/>
  <c r="G1438" i="1"/>
  <c r="G1483" i="1"/>
  <c r="G1515" i="1"/>
  <c r="E50" i="4"/>
  <c r="D46" i="1" s="1"/>
  <c r="D224" i="4"/>
  <c r="F225" i="4"/>
  <c r="E22" i="7"/>
  <c r="D1454" i="1"/>
  <c r="H1454" i="1" s="1"/>
  <c r="J1442" i="1"/>
  <c r="G1442" i="1"/>
  <c r="H1450" i="1"/>
  <c r="I1459" i="1"/>
  <c r="H1467" i="1"/>
  <c r="H1470" i="1"/>
  <c r="G1470" i="1"/>
  <c r="E224" i="4"/>
  <c r="D421" i="4"/>
  <c r="D625" i="4"/>
  <c r="G212" i="9"/>
  <c r="E212" i="9" s="1"/>
  <c r="B212" i="9" s="1"/>
  <c r="G200" i="9"/>
  <c r="E200" i="9" s="1"/>
  <c r="B200" i="9" s="1"/>
  <c r="F626" i="4"/>
  <c r="B214" i="9"/>
  <c r="B218" i="9"/>
  <c r="B225" i="9"/>
  <c r="D459" i="4"/>
  <c r="F246" i="5"/>
  <c r="D245" i="5"/>
  <c r="B133" i="9"/>
  <c r="H1442" i="1"/>
  <c r="H1448" i="1"/>
  <c r="H1460" i="1"/>
  <c r="I1460" i="1" s="1"/>
  <c r="H1465" i="1"/>
  <c r="H1471" i="1"/>
  <c r="I1471" i="1" s="1"/>
  <c r="G1495" i="1"/>
  <c r="G1511" i="1"/>
  <c r="G1523" i="1"/>
  <c r="F139" i="4"/>
  <c r="F299" i="4"/>
  <c r="D12" i="5"/>
  <c r="D7" i="5" s="1"/>
  <c r="G290" i="9"/>
  <c r="G311" i="9"/>
  <c r="E311" i="9" s="1"/>
  <c r="B311" i="9" s="1"/>
  <c r="F206" i="5"/>
  <c r="F239" i="5"/>
  <c r="B236" i="9"/>
  <c r="H21" i="9"/>
  <c r="G21" i="9"/>
  <c r="E593" i="4"/>
  <c r="D587" i="1" s="1"/>
  <c r="E12" i="5"/>
  <c r="D49" i="8"/>
  <c r="E63" i="9"/>
  <c r="B63" i="9" s="1"/>
  <c r="B73" i="9"/>
  <c r="B148" i="9"/>
  <c r="F215" i="9"/>
  <c r="B215" i="9" s="1"/>
  <c r="B250" i="9"/>
  <c r="B254" i="9"/>
  <c r="E644" i="4"/>
  <c r="D638" i="1" s="1"/>
  <c r="F134" i="5"/>
  <c r="G1446" i="1"/>
  <c r="I1446" i="1" s="1"/>
  <c r="G1448" i="1"/>
  <c r="I1448" i="1" s="1"/>
  <c r="G1450" i="1"/>
  <c r="I1450" i="1" s="1"/>
  <c r="G1452" i="1"/>
  <c r="I1452" i="1" s="1"/>
  <c r="G1463" i="1"/>
  <c r="I1463" i="1" s="1"/>
  <c r="G1465" i="1"/>
  <c r="I1465" i="1" s="1"/>
  <c r="G1467" i="1"/>
  <c r="G1469" i="1"/>
  <c r="G1476" i="1"/>
  <c r="I1476" i="1" s="1"/>
  <c r="G1478" i="1"/>
  <c r="I1478" i="1" s="1"/>
  <c r="D50" i="4"/>
  <c r="D106" i="4"/>
  <c r="F152" i="4"/>
  <c r="D252" i="4"/>
  <c r="F422" i="4"/>
  <c r="D472" i="4"/>
  <c r="F304" i="4"/>
  <c r="D129" i="6"/>
  <c r="F130" i="6"/>
  <c r="B145" i="9"/>
  <c r="B241" i="9"/>
  <c r="B251" i="9"/>
  <c r="F5" i="6"/>
  <c r="E141" i="6"/>
  <c r="D5" i="7"/>
  <c r="B227" i="9"/>
  <c r="F190" i="5"/>
  <c r="G310" i="9"/>
  <c r="E310" i="9" s="1"/>
  <c r="B310" i="9" s="1"/>
  <c r="F122" i="6"/>
  <c r="D114" i="6"/>
  <c r="D42" i="8"/>
  <c r="B217" i="9"/>
  <c r="F227" i="9"/>
  <c r="B266" i="9"/>
  <c r="D35" i="6"/>
  <c r="F36" i="6"/>
  <c r="B224" i="9"/>
  <c r="B238" i="9"/>
  <c r="F8" i="5"/>
  <c r="F118" i="5"/>
  <c r="F170" i="5"/>
  <c r="E5" i="7"/>
  <c r="B52" i="9"/>
  <c r="E75" i="9"/>
  <c r="B75" i="9" s="1"/>
  <c r="B85" i="9"/>
  <c r="B136" i="9"/>
  <c r="B160" i="9"/>
  <c r="B228" i="9"/>
  <c r="B296"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H290" i="9"/>
  <c r="D69" i="5"/>
  <c r="I10" i="9"/>
  <c r="G162" i="9"/>
  <c r="E162" i="9" s="1"/>
  <c r="B162" i="9" s="1"/>
  <c r="G165" i="9"/>
  <c r="E165" i="9" s="1"/>
  <c r="B165" i="9" s="1"/>
  <c r="F177" i="5"/>
  <c r="L192" i="9"/>
  <c r="F192" i="9" s="1"/>
  <c r="B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H291" i="9"/>
  <c r="G163" i="9"/>
  <c r="E163" i="9" s="1"/>
  <c r="B163" i="9" s="1"/>
  <c r="M213"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D237" i="5" l="1"/>
  <c r="C1214" i="1" s="1"/>
  <c r="F238" i="5"/>
  <c r="G1184" i="1"/>
  <c r="H1184" i="1"/>
  <c r="C1153" i="1"/>
  <c r="H22" i="3"/>
  <c r="F176" i="5"/>
  <c r="E291" i="9"/>
  <c r="B291" i="9" s="1"/>
  <c r="E237" i="5"/>
  <c r="E175" i="5" s="1"/>
  <c r="D1152" i="1" s="1"/>
  <c r="G173" i="1"/>
  <c r="D151" i="4"/>
  <c r="C147" i="1" s="1"/>
  <c r="G159" i="1"/>
  <c r="F163" i="4"/>
  <c r="I28" i="3"/>
  <c r="D1435" i="1"/>
  <c r="F580" i="4"/>
  <c r="C574" i="1"/>
  <c r="H1065" i="1"/>
  <c r="G1065" i="1"/>
  <c r="H1215" i="1"/>
  <c r="G1215" i="1"/>
  <c r="I1441" i="1"/>
  <c r="F396" i="4"/>
  <c r="C391" i="1"/>
  <c r="C1436" i="1"/>
  <c r="G316" i="9"/>
  <c r="E316" i="9" s="1"/>
  <c r="H29" i="3"/>
  <c r="F459" i="4"/>
  <c r="C453" i="1"/>
  <c r="D1436" i="1"/>
  <c r="I29" i="3"/>
  <c r="D141" i="6"/>
  <c r="F252" i="4"/>
  <c r="C248" i="1"/>
  <c r="D1214" i="1"/>
  <c r="I23" i="3"/>
  <c r="F644" i="4"/>
  <c r="C638" i="1"/>
  <c r="D414" i="1"/>
  <c r="E166" i="9"/>
  <c r="B166" i="9" s="1"/>
  <c r="D68" i="5"/>
  <c r="D6" i="5" s="1"/>
  <c r="F69" i="5"/>
  <c r="C1047" i="1"/>
  <c r="I1442" i="1"/>
  <c r="F567" i="4"/>
  <c r="C561" i="1"/>
  <c r="I1439" i="1"/>
  <c r="H1056" i="1"/>
  <c r="G1056" i="1"/>
  <c r="F593" i="4"/>
  <c r="C587" i="1"/>
  <c r="F472" i="4"/>
  <c r="C466" i="1"/>
  <c r="K1451" i="9"/>
  <c r="I34" i="3"/>
  <c r="C1517" i="1"/>
  <c r="F106" i="4"/>
  <c r="C102" i="1"/>
  <c r="H19" i="9"/>
  <c r="E19" i="9" s="1"/>
  <c r="B19" i="9" s="1"/>
  <c r="F133" i="4"/>
  <c r="C129" i="1"/>
  <c r="E298" i="4"/>
  <c r="D294" i="1"/>
  <c r="F196" i="4"/>
  <c r="C192" i="1"/>
  <c r="F114" i="6"/>
  <c r="C1408" i="1"/>
  <c r="H27" i="3"/>
  <c r="F50" i="4"/>
  <c r="C46" i="1"/>
  <c r="D43" i="8"/>
  <c r="G313" i="9" s="1"/>
  <c r="E313" i="9" s="1"/>
  <c r="C1524" i="1"/>
  <c r="F351" i="4"/>
  <c r="D350" i="4"/>
  <c r="C346" i="1"/>
  <c r="F363" i="4"/>
  <c r="C358" i="1"/>
  <c r="F82" i="4"/>
  <c r="C78" i="1"/>
  <c r="E528" i="4"/>
  <c r="F7" i="4"/>
  <c r="D6" i="4"/>
  <c r="C3" i="1"/>
  <c r="D528" i="4"/>
  <c r="F529" i="4"/>
  <c r="C523" i="1"/>
  <c r="D1453" i="1"/>
  <c r="G1453" i="1" s="1"/>
  <c r="I30" i="3"/>
  <c r="G1454" i="1"/>
  <c r="F643" i="4"/>
  <c r="C637" i="1"/>
  <c r="E290" i="9"/>
  <c r="B290" i="9" s="1"/>
  <c r="F625" i="4"/>
  <c r="C619" i="1"/>
  <c r="I1444" i="1"/>
  <c r="E6" i="4"/>
  <c r="H484" i="1"/>
  <c r="F311" i="4"/>
  <c r="C306" i="1"/>
  <c r="E7" i="5"/>
  <c r="D990" i="1"/>
  <c r="F12" i="5"/>
  <c r="C990" i="1"/>
  <c r="D420" i="4"/>
  <c r="F421" i="4"/>
  <c r="C415" i="1"/>
  <c r="F224" i="4"/>
  <c r="C220" i="1"/>
  <c r="H20" i="3"/>
  <c r="C985" i="1"/>
  <c r="I1467" i="1"/>
  <c r="E151" i="4"/>
  <c r="D220" i="1"/>
  <c r="C1423" i="1"/>
  <c r="F129" i="6"/>
  <c r="D298" i="4"/>
  <c r="F35" i="6"/>
  <c r="H25" i="3"/>
  <c r="C1329" i="1"/>
  <c r="E21" i="9"/>
  <c r="F245" i="5"/>
  <c r="C1222" i="1"/>
  <c r="F263" i="4"/>
  <c r="C259" i="1"/>
  <c r="D175" i="5" l="1"/>
  <c r="G278" i="9" s="1"/>
  <c r="H23" i="3"/>
  <c r="F237" i="5"/>
  <c r="H1153" i="1"/>
  <c r="G1153" i="1"/>
  <c r="H17" i="3"/>
  <c r="D289" i="4"/>
  <c r="D290" i="4" s="1"/>
  <c r="B313" i="9"/>
  <c r="G102" i="1"/>
  <c r="H102" i="1"/>
  <c r="D635" i="4"/>
  <c r="F420" i="4"/>
  <c r="C414" i="1"/>
  <c r="G259" i="1"/>
  <c r="H259" i="1"/>
  <c r="E289" i="4"/>
  <c r="E290" i="4" s="1"/>
  <c r="D286" i="1" s="1"/>
  <c r="I17" i="3"/>
  <c r="D147" i="1"/>
  <c r="G147" i="1" s="1"/>
  <c r="G314" i="9"/>
  <c r="E314" i="9" s="1"/>
  <c r="B314" i="9" s="1"/>
  <c r="G248" i="1"/>
  <c r="H248" i="1"/>
  <c r="H1214" i="1"/>
  <c r="G1214" i="1"/>
  <c r="H638" i="1"/>
  <c r="G638" i="1"/>
  <c r="H1408" i="1"/>
  <c r="G1408" i="1"/>
  <c r="H358" i="1"/>
  <c r="G358" i="1"/>
  <c r="H192" i="1"/>
  <c r="G192" i="1"/>
  <c r="B316" i="9"/>
  <c r="E315" i="9"/>
  <c r="I10" i="3" s="1"/>
  <c r="H1423" i="1"/>
  <c r="G1423" i="1"/>
  <c r="G637" i="1"/>
  <c r="H637" i="1"/>
  <c r="G78" i="1"/>
  <c r="H78" i="1"/>
  <c r="H561" i="1"/>
  <c r="G561" i="1"/>
  <c r="H466" i="1"/>
  <c r="G466" i="1"/>
  <c r="G1047" i="1"/>
  <c r="H1047" i="1"/>
  <c r="F141" i="6"/>
  <c r="C1435" i="1"/>
  <c r="H28" i="3"/>
  <c r="F298" i="4"/>
  <c r="D407" i="4"/>
  <c r="C293" i="1"/>
  <c r="G619" i="1"/>
  <c r="H619" i="1"/>
  <c r="E636" i="4"/>
  <c r="D630" i="1" s="1"/>
  <c r="D522" i="1"/>
  <c r="H990" i="1"/>
  <c r="G990" i="1"/>
  <c r="H1222" i="1"/>
  <c r="G1222" i="1"/>
  <c r="E6" i="5"/>
  <c r="I20" i="3"/>
  <c r="D985" i="1"/>
  <c r="H985" i="1" s="1"/>
  <c r="H306" i="1"/>
  <c r="G306" i="1"/>
  <c r="H346" i="1"/>
  <c r="G346" i="1"/>
  <c r="G294" i="1"/>
  <c r="H294" i="1"/>
  <c r="F6" i="4"/>
  <c r="D412" i="4"/>
  <c r="H16" i="3"/>
  <c r="C2" i="1"/>
  <c r="H391" i="1"/>
  <c r="G391" i="1"/>
  <c r="B21" i="9"/>
  <c r="F7" i="5"/>
  <c r="H523" i="1"/>
  <c r="G523" i="1"/>
  <c r="D408" i="4"/>
  <c r="F350" i="4"/>
  <c r="C345" i="1"/>
  <c r="E407" i="4"/>
  <c r="D402" i="1" s="1"/>
  <c r="D293" i="1"/>
  <c r="E408" i="4"/>
  <c r="D403" i="1" s="1"/>
  <c r="H587" i="1"/>
  <c r="G587" i="1"/>
  <c r="H21" i="3"/>
  <c r="C1046" i="1"/>
  <c r="F68" i="5"/>
  <c r="F151" i="4"/>
  <c r="H1436" i="1"/>
  <c r="G1436" i="1"/>
  <c r="H1517" i="1"/>
  <c r="G1517" i="1"/>
  <c r="H1329" i="1"/>
  <c r="G1329" i="1"/>
  <c r="H9" i="3"/>
  <c r="C984" i="1"/>
  <c r="H129" i="1"/>
  <c r="G129" i="1"/>
  <c r="H453" i="1"/>
  <c r="G453" i="1"/>
  <c r="H574" i="1"/>
  <c r="G574" i="1"/>
  <c r="H1453" i="1"/>
  <c r="H415" i="1"/>
  <c r="G415" i="1"/>
  <c r="H46" i="1"/>
  <c r="G46" i="1"/>
  <c r="G220" i="1"/>
  <c r="H220" i="1"/>
  <c r="I16" i="3"/>
  <c r="E412" i="4"/>
  <c r="D2" i="1"/>
  <c r="F528" i="4"/>
  <c r="D636" i="4"/>
  <c r="C522" i="1"/>
  <c r="H1524" i="1"/>
  <c r="G1524" i="1"/>
  <c r="G3" i="1"/>
  <c r="H3" i="1"/>
  <c r="I35" i="3"/>
  <c r="C1518" i="1"/>
  <c r="E635" i="4"/>
  <c r="D629" i="1" s="1"/>
  <c r="G318" i="9"/>
  <c r="E318" i="9" s="1"/>
  <c r="H147" i="1" l="1"/>
  <c r="C1152" i="1"/>
  <c r="G1152" i="1" s="1"/>
  <c r="F175" i="5"/>
  <c r="D291" i="4"/>
  <c r="F291" i="4" s="1"/>
  <c r="C285" i="1"/>
  <c r="D413" i="4"/>
  <c r="D414" i="4" s="1"/>
  <c r="H345" i="1"/>
  <c r="G345" i="1"/>
  <c r="D639" i="4"/>
  <c r="F412" i="4"/>
  <c r="C407" i="1"/>
  <c r="H278" i="9"/>
  <c r="E278" i="9" s="1"/>
  <c r="D984" i="1"/>
  <c r="F408" i="4"/>
  <c r="C403" i="1"/>
  <c r="H8" i="3"/>
  <c r="H984" i="1"/>
  <c r="G984" i="1"/>
  <c r="H1435" i="1"/>
  <c r="G1435" i="1"/>
  <c r="F290" i="4"/>
  <c r="C286" i="1"/>
  <c r="H522" i="1"/>
  <c r="G522" i="1"/>
  <c r="F636" i="4"/>
  <c r="C630" i="1"/>
  <c r="G285" i="9"/>
  <c r="E285" i="9" s="1"/>
  <c r="B285" i="9" s="1"/>
  <c r="G1046" i="1"/>
  <c r="H1046" i="1"/>
  <c r="H1152" i="1"/>
  <c r="H414" i="1"/>
  <c r="G414" i="1"/>
  <c r="K3" i="9"/>
  <c r="F635" i="4"/>
  <c r="C629" i="1"/>
  <c r="E317" i="9"/>
  <c r="I9" i="3" s="1"/>
  <c r="B318" i="9"/>
  <c r="E639" i="4"/>
  <c r="D407" i="1"/>
  <c r="F289" i="4"/>
  <c r="G1518" i="1"/>
  <c r="H1518" i="1"/>
  <c r="H293" i="1"/>
  <c r="G293" i="1"/>
  <c r="G985" i="1"/>
  <c r="E291" i="4"/>
  <c r="D287" i="1" s="1"/>
  <c r="E413" i="4"/>
  <c r="E414" i="4" s="1"/>
  <c r="D409" i="1" s="1"/>
  <c r="D285" i="1"/>
  <c r="F6" i="5"/>
  <c r="H11" i="3"/>
  <c r="H2" i="1"/>
  <c r="G2" i="1"/>
  <c r="F407" i="4"/>
  <c r="C402" i="1"/>
  <c r="E312" i="9"/>
  <c r="H285" i="1" l="1"/>
  <c r="C287" i="1"/>
  <c r="H287" i="1" s="1"/>
  <c r="C408" i="1"/>
  <c r="G285" i="1"/>
  <c r="D640" i="4"/>
  <c r="D642" i="4" s="1"/>
  <c r="F413" i="4"/>
  <c r="D415" i="4"/>
  <c r="C410" i="1" s="1"/>
  <c r="M3" i="9"/>
  <c r="H630" i="1"/>
  <c r="G630" i="1"/>
  <c r="H403" i="1"/>
  <c r="G403" i="1"/>
  <c r="N3" i="9"/>
  <c r="I11" i="3"/>
  <c r="H286" i="1"/>
  <c r="G286" i="1"/>
  <c r="H407" i="1"/>
  <c r="G407" i="1"/>
  <c r="H629" i="1"/>
  <c r="G629" i="1"/>
  <c r="F414" i="4"/>
  <c r="C409" i="1"/>
  <c r="E640" i="4"/>
  <c r="E415" i="4"/>
  <c r="D410" i="1" s="1"/>
  <c r="D408" i="1"/>
  <c r="D633" i="1"/>
  <c r="F639" i="4"/>
  <c r="C633" i="1"/>
  <c r="H402" i="1"/>
  <c r="G402" i="1"/>
  <c r="E277" i="9"/>
  <c r="I8" i="3" s="1"/>
  <c r="B278" i="9"/>
  <c r="G408" i="1" l="1"/>
  <c r="G287" i="1"/>
  <c r="D641" i="4"/>
  <c r="D645" i="4" s="1"/>
  <c r="C634" i="1"/>
  <c r="E642" i="4"/>
  <c r="F642" i="4" s="1"/>
  <c r="D634" i="1"/>
  <c r="F640" i="4"/>
  <c r="C636" i="1"/>
  <c r="H408" i="1"/>
  <c r="F415" i="4"/>
  <c r="H410" i="1"/>
  <c r="G410" i="1"/>
  <c r="H409" i="1"/>
  <c r="G409" i="1"/>
  <c r="H633" i="1"/>
  <c r="G633" i="1"/>
  <c r="E641" i="4"/>
  <c r="C635" i="1" l="1"/>
  <c r="H635" i="1" s="1"/>
  <c r="D646" i="4"/>
  <c r="C640" i="1" s="1"/>
  <c r="F641" i="4"/>
  <c r="H634" i="1"/>
  <c r="E645" i="4"/>
  <c r="D635" i="1"/>
  <c r="G276" i="9"/>
  <c r="E276" i="9" s="1"/>
  <c r="B276" i="9" s="1"/>
  <c r="E646" i="4"/>
  <c r="D636" i="1"/>
  <c r="H636" i="1" s="1"/>
  <c r="G634" i="1"/>
  <c r="H18" i="3"/>
  <c r="C639" i="1"/>
  <c r="G635" i="1" l="1"/>
  <c r="F646" i="4"/>
  <c r="H19" i="3"/>
  <c r="I18" i="3"/>
  <c r="D639" i="1"/>
  <c r="G639" i="1" s="1"/>
  <c r="H7" i="3"/>
  <c r="I19" i="3"/>
  <c r="D640" i="1"/>
  <c r="G640" i="1" s="1"/>
  <c r="G636" i="1"/>
  <c r="F645" i="4"/>
  <c r="H640" i="1" l="1"/>
  <c r="H639" i="1"/>
  <c r="J3" i="9"/>
  <c r="G274" i="9" l="1"/>
  <c r="H18" i="9"/>
  <c r="G18" i="9"/>
  <c r="L272" i="9"/>
  <c r="H274" i="9"/>
  <c r="M272" i="9"/>
  <c r="I17" i="9"/>
  <c r="G15" i="9"/>
  <c r="K10" i="9"/>
  <c r="I8" i="9"/>
  <c r="H17" i="9"/>
  <c r="K8" i="9"/>
  <c r="K12" i="9"/>
  <c r="J12" i="9"/>
  <c r="L15" i="9"/>
  <c r="J13" i="9"/>
  <c r="I6" i="9"/>
  <c r="J10" i="9"/>
  <c r="I13" i="9"/>
  <c r="K5" i="9"/>
  <c r="G17" i="9"/>
  <c r="J6" i="9"/>
  <c r="H15" i="9"/>
  <c r="I11" i="9"/>
  <c r="J9" i="9"/>
  <c r="L16" i="9"/>
  <c r="J7" i="9"/>
  <c r="K13" i="9"/>
  <c r="H16" i="9"/>
  <c r="M16" i="9"/>
  <c r="I12" i="9"/>
  <c r="M15" i="9"/>
  <c r="G16" i="9"/>
  <c r="K9" i="9"/>
  <c r="I5" i="9"/>
  <c r="J5" i="9"/>
  <c r="K6" i="9"/>
  <c r="I9" i="9"/>
  <c r="J8" i="9"/>
  <c r="J17" i="9"/>
  <c r="I7" i="9"/>
  <c r="K7" i="9"/>
  <c r="J11" i="9"/>
  <c r="K11" i="9"/>
  <c r="F272" i="9" l="1"/>
  <c r="B272" i="9" s="1"/>
  <c r="E15" i="9"/>
  <c r="E16" i="9"/>
  <c r="E17" i="9"/>
  <c r="B17" i="9" s="1"/>
  <c r="E18" i="9"/>
  <c r="B18" i="9" s="1"/>
  <c r="E10" i="9"/>
  <c r="B10" i="9" s="1"/>
  <c r="E274" i="9"/>
  <c r="E11" i="9"/>
  <c r="B11" i="9" s="1"/>
  <c r="E5" i="9"/>
  <c r="E8" i="9"/>
  <c r="B8" i="9" s="1"/>
  <c r="E12" i="9"/>
  <c r="B12" i="9" s="1"/>
  <c r="E13" i="9"/>
  <c r="B13" i="9" s="1"/>
  <c r="F20" i="9"/>
  <c r="F15" i="9"/>
  <c r="E7" i="9"/>
  <c r="B7" i="9" s="1"/>
  <c r="E6" i="9"/>
  <c r="B6" i="9" s="1"/>
  <c r="E9" i="9"/>
  <c r="B9" i="9" s="1"/>
  <c r="F16" i="9"/>
  <c r="E14" i="9" l="1"/>
  <c r="B16" i="9"/>
  <c r="F14" i="9"/>
  <c r="F3" i="9" s="1"/>
  <c r="B15" i="9"/>
  <c r="E4" i="9"/>
  <c r="B5" i="9"/>
  <c r="B274" i="9"/>
  <c r="E20" i="9"/>
  <c r="I7" i="3" s="1"/>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<sst xmlns="http://schemas.openxmlformats.org/spreadsheetml/2006/main" count="4374" uniqueCount="3426">
  <si>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</si>
  <si>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</si>
  <si>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</si>
  <si>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</si>
  <si>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</si>
  <si>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</si>
  <si>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</si>
  <si>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</si>
  <si>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</si>
  <si>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</si>
  <si>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</si>
  <si>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</si>
  <si>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</si>
  <si>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</si>
  <si>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</si>
  <si>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</si>
  <si>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</si>
  <si>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</si>
  <si>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</si>
  <si>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</si>
  <si>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</si>
  <si>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</si>
  <si>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</si>
  <si>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</si>
  <si>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</si>
  <si>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</si>
  <si>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</si>
  <si>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</si>
  <si>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</si>
  <si>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</si>
  <si>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</si>
  <si>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SISAČKO-MOSLAVAČKA ŽUPANIJA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</si>
  <si>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</si>
  <si>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</si>
  <si>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</si>
  <si>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</si>
  <si>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</si>
  <si>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</si>
  <si>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</si>
  <si>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</si>
  <si>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</si>
  <si>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</si>
  <si>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</si>
  <si>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</si>
  <si>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</si>
  <si>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</si>
  <si>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</si>
  <si>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</si>
  <si>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</si>
  <si>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29269 - SISAČKO-MOSLAVAČKA ŽUPANIJA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</si>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</sst>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279787267.33999991</v>
      </c>
      <c r="D2" s="6">
        <f>'PR-RAS'!E6</f>
        <v>226699896.13</v>
      </c>
      <c r="E2" s="6">
        <v>0</v>
      </c>
      <c r="F2" s="6">
        <v>0</v>
      </c>
      <c r="G2" s="7">
        <f t="shared" ref="G2:G264" si="0">(B2/1000)*(C2*1+D2*2)</f>
        <v>733187.05959999992</v>
      </c>
      <c r="H2" s="7">
        <f t="shared" ref="H2:H264" si="1">ABS(C2-ROUND(C2,0))+ABS(D2-ROUND(D2,0))</f>
        <v>0.46999990940093994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13792624.35</v>
      </c>
      <c r="D3" s="1">
        <f>'PR-RAS'!E7</f>
        <v>19879646.039999999</v>
      </c>
      <c r="E3" s="1">
        <v>0</v>
      </c>
      <c r="F3" s="1">
        <v>0</v>
      </c>
      <c r="G3" s="2">
        <f t="shared" si="0"/>
        <v>107103.83285999999</v>
      </c>
      <c r="H3" s="2">
        <f t="shared" si="1"/>
        <v>0.3899999987334013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12901024.290000001</v>
      </c>
      <c r="D4" s="1">
        <f>'PR-RAS'!E8</f>
        <v>18891750.199999999</v>
      </c>
      <c r="E4" s="1">
        <v>0</v>
      </c>
      <c r="F4" s="1">
        <v>0</v>
      </c>
      <c r="G4" s="2">
        <f t="shared" si="0"/>
        <v>152053.57407</v>
      </c>
      <c r="H4" s="2">
        <f t="shared" si="1"/>
        <v>0.49000000022351742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12358558.23</v>
      </c>
      <c r="D5" s="1">
        <f>'PR-RAS'!E9</f>
        <v>18133934.43</v>
      </c>
      <c r="E5" s="1">
        <v>0</v>
      </c>
      <c r="F5" s="1">
        <v>0</v>
      </c>
      <c r="G5" s="2">
        <f t="shared" si="0"/>
        <v>194505.70836000002</v>
      </c>
      <c r="H5" s="2">
        <f t="shared" si="1"/>
        <v>0.66000000014901161</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1007335.7</v>
      </c>
      <c r="D6" s="1">
        <f>'PR-RAS'!E10</f>
        <v>1301103.6499999999</v>
      </c>
      <c r="E6" s="1">
        <v>0</v>
      </c>
      <c r="F6" s="1">
        <v>0</v>
      </c>
      <c r="G6" s="2">
        <f t="shared" si="0"/>
        <v>18047.715</v>
      </c>
      <c r="H6" s="2">
        <f t="shared" si="1"/>
        <v>0.65000000013969839</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361319.14</v>
      </c>
      <c r="D7" s="1">
        <f>'PR-RAS'!E11</f>
        <v>591649.92000000004</v>
      </c>
      <c r="E7" s="1">
        <v>0</v>
      </c>
      <c r="F7" s="1">
        <v>0</v>
      </c>
      <c r="G7" s="2">
        <f t="shared" si="0"/>
        <v>9267.7138799999993</v>
      </c>
      <c r="H7" s="2">
        <f t="shared" si="1"/>
        <v>0.21999999997206032</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549478.18000000005</v>
      </c>
      <c r="D8" s="1">
        <f>'PR-RAS'!E12</f>
        <v>665652.07999999996</v>
      </c>
      <c r="E8" s="1">
        <v>0</v>
      </c>
      <c r="F8" s="1">
        <v>0</v>
      </c>
      <c r="G8" s="2">
        <f t="shared" si="0"/>
        <v>13165.47638</v>
      </c>
      <c r="H8" s="2">
        <f t="shared" si="1"/>
        <v>0.26000000000931323</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372716.38</v>
      </c>
      <c r="D9" s="1">
        <f>'PR-RAS'!E13</f>
        <v>748217.65</v>
      </c>
      <c r="E9" s="1">
        <v>0</v>
      </c>
      <c r="F9" s="1">
        <v>0</v>
      </c>
      <c r="G9" s="2">
        <f t="shared" si="0"/>
        <v>14953.213440000001</v>
      </c>
      <c r="H9" s="2">
        <f t="shared" si="1"/>
        <v>0.72999999998137355</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10798.13</v>
      </c>
      <c r="D10" s="1">
        <f>'PR-RAS'!E14</f>
        <v>22119.26</v>
      </c>
      <c r="E10" s="1">
        <v>0</v>
      </c>
      <c r="F10" s="1">
        <v>0</v>
      </c>
      <c r="G10" s="2">
        <f t="shared" si="0"/>
        <v>495.32984999999991</v>
      </c>
      <c r="H10" s="2">
        <f t="shared" si="1"/>
        <v>0.38999999999759893</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1759181.47</v>
      </c>
      <c r="D11" s="1">
        <f>'PR-RAS'!E15</f>
        <v>2570926.79</v>
      </c>
      <c r="E11" s="1">
        <v>0</v>
      </c>
      <c r="F11" s="1">
        <v>0</v>
      </c>
      <c r="G11" s="2">
        <f t="shared" si="0"/>
        <v>69010.3505</v>
      </c>
      <c r="H11" s="2">
        <f t="shared" si="1"/>
        <v>0.67999999993480742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17503.2</v>
      </c>
      <c r="D19" s="1">
        <f>'PR-RAS'!E23</f>
        <v>24749.52</v>
      </c>
      <c r="E19" s="1">
        <v>0</v>
      </c>
      <c r="F19" s="1">
        <v>0</v>
      </c>
      <c r="G19" s="2">
        <f t="shared" si="0"/>
        <v>1206.0403200000001</v>
      </c>
      <c r="H19" s="2">
        <f t="shared" si="1"/>
        <v>0.68000000000029104</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17503.2</v>
      </c>
      <c r="D21" s="1">
        <f>'PR-RAS'!E25</f>
        <v>24749.52</v>
      </c>
      <c r="E21" s="1">
        <v>0</v>
      </c>
      <c r="F21" s="1">
        <v>0</v>
      </c>
      <c r="G21" s="2">
        <f t="shared" si="0"/>
        <v>1340.0448000000001</v>
      </c>
      <c r="H21" s="2">
        <f t="shared" si="1"/>
        <v>0.68000000000029104</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874096.86</v>
      </c>
      <c r="D25" s="1">
        <f>'PR-RAS'!E29</f>
        <v>963146.32000000007</v>
      </c>
      <c r="E25" s="1">
        <v>0</v>
      </c>
      <c r="F25" s="1">
        <v>0</v>
      </c>
      <c r="G25" s="2">
        <f t="shared" si="0"/>
        <v>67209.347999999998</v>
      </c>
      <c r="H25" s="2">
        <f t="shared" si="1"/>
        <v>0.46000000007916242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867089.19</v>
      </c>
      <c r="D29" s="1">
        <f>'PR-RAS'!E33</f>
        <v>957924.29</v>
      </c>
      <c r="E29" s="1">
        <v>0</v>
      </c>
      <c r="F29" s="1">
        <v>0</v>
      </c>
      <c r="G29" s="2">
        <f t="shared" si="0"/>
        <v>77922.257559999998</v>
      </c>
      <c r="H29" s="2">
        <f t="shared" si="1"/>
        <v>0.47999999998137355</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7007.67</v>
      </c>
      <c r="D31" s="1">
        <f>'PR-RAS'!E35</f>
        <v>5222.03</v>
      </c>
      <c r="E31" s="1">
        <v>0</v>
      </c>
      <c r="F31" s="1">
        <v>0</v>
      </c>
      <c r="G31" s="2">
        <f t="shared" si="0"/>
        <v>523.55189999999993</v>
      </c>
      <c r="H31" s="2">
        <f t="shared" si="1"/>
        <v>0.35999999999967258</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182766485.77999997</v>
      </c>
      <c r="D46" s="1">
        <f>'PR-RAS'!E50</f>
        <v>147654508.21000001</v>
      </c>
      <c r="E46" s="1">
        <v>0</v>
      </c>
      <c r="F46" s="1">
        <v>0</v>
      </c>
      <c r="G46" s="2">
        <f t="shared" si="0"/>
        <v>21513397.598999999</v>
      </c>
      <c r="H46" s="2">
        <f t="shared" si="1"/>
        <v>0.43000003695487976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15000</v>
      </c>
      <c r="D47" s="1">
        <f>'PR-RAS'!E51</f>
        <v>15000</v>
      </c>
      <c r="E47" s="1">
        <v>0</v>
      </c>
      <c r="F47" s="1">
        <v>0</v>
      </c>
      <c r="G47" s="2">
        <f t="shared" si="0"/>
        <v>2070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15000</v>
      </c>
      <c r="D48" s="1">
        <f>'PR-RAS'!E52</f>
        <v>15000</v>
      </c>
      <c r="E48" s="1">
        <v>0</v>
      </c>
      <c r="F48" s="1">
        <v>0</v>
      </c>
      <c r="G48" s="2">
        <f t="shared" si="0"/>
        <v>2115</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2354818.48</v>
      </c>
      <c r="D50" s="1">
        <f>'PR-RAS'!E54</f>
        <v>1001849.86</v>
      </c>
      <c r="E50" s="1">
        <v>0</v>
      </c>
      <c r="F50" s="1">
        <v>0</v>
      </c>
      <c r="G50" s="2">
        <f t="shared" si="0"/>
        <v>213567.39180000001</v>
      </c>
      <c r="H50" s="2">
        <f t="shared" si="1"/>
        <v>0.61999999999534339</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68905.22</v>
      </c>
      <c r="D51" s="1">
        <f>'PR-RAS'!E55</f>
        <v>8245.7099999999991</v>
      </c>
      <c r="E51" s="1">
        <v>0</v>
      </c>
      <c r="F51" s="1">
        <v>0</v>
      </c>
      <c r="G51" s="2">
        <f t="shared" si="0"/>
        <v>4269.8320000000003</v>
      </c>
      <c r="H51" s="2">
        <f t="shared" si="1"/>
        <v>0.51000000000203727</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2240746.7999999998</v>
      </c>
      <c r="D53" s="1">
        <f>'PR-RAS'!E57</f>
        <v>772082.65</v>
      </c>
      <c r="E53" s="1">
        <v>0</v>
      </c>
      <c r="F53" s="1">
        <v>0</v>
      </c>
      <c r="G53" s="2">
        <f t="shared" si="0"/>
        <v>196815.42919999998</v>
      </c>
      <c r="H53" s="2">
        <f t="shared" si="1"/>
        <v>0.55000000016298145</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45166.46</v>
      </c>
      <c r="D54" s="1">
        <f>'PR-RAS'!E58</f>
        <v>221521.5</v>
      </c>
      <c r="E54" s="1">
        <v>0</v>
      </c>
      <c r="F54" s="1">
        <v>0</v>
      </c>
      <c r="G54" s="2">
        <f t="shared" si="0"/>
        <v>25875.10138</v>
      </c>
      <c r="H54" s="2">
        <f t="shared" si="1"/>
        <v>0.95999999999912689</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116157885.94</v>
      </c>
      <c r="D55" s="1">
        <f>'PR-RAS'!E59</f>
        <v>64501927.939999998</v>
      </c>
      <c r="E55" s="1">
        <v>0</v>
      </c>
      <c r="F55" s="1">
        <v>0</v>
      </c>
      <c r="G55" s="2">
        <f t="shared" si="0"/>
        <v>13238734.058279999</v>
      </c>
      <c r="H55" s="2">
        <f t="shared" si="1"/>
        <v>0.12000000476837158</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9960501.8699999992</v>
      </c>
      <c r="D56" s="1">
        <f>'PR-RAS'!E60</f>
        <v>8757743.7699999996</v>
      </c>
      <c r="E56" s="1">
        <v>0</v>
      </c>
      <c r="F56" s="1">
        <v>0</v>
      </c>
      <c r="G56" s="2">
        <f t="shared" si="0"/>
        <v>1511179.4175499999</v>
      </c>
      <c r="H56" s="2">
        <f t="shared" si="1"/>
        <v>0.3600000012665987</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106197384.06999999</v>
      </c>
      <c r="D57" s="1">
        <f>'PR-RAS'!E61</f>
        <v>55744184.170000002</v>
      </c>
      <c r="E57" s="1">
        <v>0</v>
      </c>
      <c r="F57" s="1">
        <v>0</v>
      </c>
      <c r="G57" s="2">
        <f t="shared" si="0"/>
        <v>12190402.134959999</v>
      </c>
      <c r="H57" s="2">
        <f t="shared" si="1"/>
        <v>0.23999999463558197</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4377689.38</v>
      </c>
      <c r="D58" s="1">
        <f>'PR-RAS'!E62</f>
        <v>892089.72</v>
      </c>
      <c r="E58" s="1">
        <v>0</v>
      </c>
      <c r="F58" s="1">
        <v>0</v>
      </c>
      <c r="G58" s="2">
        <f t="shared" si="0"/>
        <v>351226.52274000004</v>
      </c>
      <c r="H58" s="2">
        <f t="shared" si="1"/>
        <v>0.65999999991618097</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4377689.38</v>
      </c>
      <c r="D59" s="1">
        <f>'PR-RAS'!E63</f>
        <v>892089.72</v>
      </c>
      <c r="E59" s="1">
        <v>0</v>
      </c>
      <c r="F59" s="1">
        <v>0</v>
      </c>
      <c r="G59" s="2">
        <f t="shared" si="0"/>
        <v>357388.39156000002</v>
      </c>
      <c r="H59" s="2">
        <f t="shared" si="1"/>
        <v>0.65999999991618097</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11204847.91</v>
      </c>
      <c r="D61" s="1">
        <f>'PR-RAS'!E65</f>
        <v>10407323</v>
      </c>
      <c r="E61" s="1">
        <v>0</v>
      </c>
      <c r="F61" s="1">
        <v>0</v>
      </c>
      <c r="G61" s="2">
        <f t="shared" si="0"/>
        <v>1921169.6346</v>
      </c>
      <c r="H61" s="2">
        <f t="shared" si="1"/>
        <v>8.9999999850988388E-2</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8703126.3800000008</v>
      </c>
      <c r="D62" s="1">
        <f>'PR-RAS'!E66</f>
        <v>7984570.21</v>
      </c>
      <c r="E62" s="1">
        <v>0</v>
      </c>
      <c r="F62" s="1">
        <v>0</v>
      </c>
      <c r="G62" s="2">
        <f t="shared" si="0"/>
        <v>1505008.2748</v>
      </c>
      <c r="H62" s="2">
        <f t="shared" si="1"/>
        <v>0.59000000078231096</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2501721.5299999998</v>
      </c>
      <c r="D63" s="1">
        <f>'PR-RAS'!E67</f>
        <v>2422752.79</v>
      </c>
      <c r="E63" s="1">
        <v>0</v>
      </c>
      <c r="F63" s="1">
        <v>0</v>
      </c>
      <c r="G63" s="2">
        <f t="shared" si="0"/>
        <v>455528.08081999997</v>
      </c>
      <c r="H63" s="2">
        <f t="shared" si="1"/>
        <v>0.68000000016763806</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45883967.689999998</v>
      </c>
      <c r="D64" s="1">
        <f>'PR-RAS'!E68</f>
        <v>54918221.190000005</v>
      </c>
      <c r="E64" s="1">
        <v>0</v>
      </c>
      <c r="F64" s="1">
        <v>0</v>
      </c>
      <c r="G64" s="2">
        <f t="shared" si="0"/>
        <v>9810385.8344099987</v>
      </c>
      <c r="H64" s="2">
        <f t="shared" si="1"/>
        <v>0.5000000074505806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44244784.18</v>
      </c>
      <c r="D65" s="1">
        <f>'PR-RAS'!E69</f>
        <v>52972845.310000002</v>
      </c>
      <c r="E65" s="1">
        <v>0</v>
      </c>
      <c r="F65" s="1">
        <v>0</v>
      </c>
      <c r="G65" s="2">
        <f t="shared" si="0"/>
        <v>9612190.3872000016</v>
      </c>
      <c r="H65" s="2">
        <f t="shared" si="1"/>
        <v>0.49000000208616257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1639183.51</v>
      </c>
      <c r="D66" s="1">
        <f>'PR-RAS'!E70</f>
        <v>1945375.88</v>
      </c>
      <c r="E66" s="1">
        <v>0</v>
      </c>
      <c r="F66" s="1">
        <v>0</v>
      </c>
      <c r="G66" s="2">
        <f t="shared" si="0"/>
        <v>359445.79254999995</v>
      </c>
      <c r="H66" s="2">
        <f t="shared" si="1"/>
        <v>0.61000000010244548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2772276.3800000004</v>
      </c>
      <c r="D70" s="1">
        <f>'PR-RAS'!E74</f>
        <v>15918096.5</v>
      </c>
      <c r="E70" s="1">
        <v>0</v>
      </c>
      <c r="F70" s="1">
        <v>0</v>
      </c>
      <c r="G70" s="2">
        <f t="shared" si="0"/>
        <v>2387984.3872200004</v>
      </c>
      <c r="H70" s="2">
        <f t="shared" si="1"/>
        <v>0.88000000035390258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2580806.4300000002</v>
      </c>
      <c r="D71" s="1">
        <f>'PR-RAS'!E75</f>
        <v>2318984.4</v>
      </c>
      <c r="E71" s="1">
        <v>0</v>
      </c>
      <c r="F71" s="1">
        <v>0</v>
      </c>
      <c r="G71" s="2">
        <f t="shared" si="0"/>
        <v>505314.26610000007</v>
      </c>
      <c r="H71" s="2">
        <f t="shared" si="1"/>
        <v>0.83000000007450581</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191469.95</v>
      </c>
      <c r="D72" s="1">
        <f>'PR-RAS'!E76</f>
        <v>13599112.1</v>
      </c>
      <c r="E72" s="1">
        <v>0</v>
      </c>
      <c r="F72" s="1">
        <v>0</v>
      </c>
      <c r="G72" s="2">
        <f t="shared" si="0"/>
        <v>1944668.2846499998</v>
      </c>
      <c r="H72" s="2">
        <f t="shared" si="1"/>
        <v>0.14999999961582944</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2562443.4900000007</v>
      </c>
      <c r="D78" s="1">
        <f>'PR-RAS'!E82</f>
        <v>2435185.3800000004</v>
      </c>
      <c r="E78" s="1">
        <v>0</v>
      </c>
      <c r="F78" s="1">
        <v>0</v>
      </c>
      <c r="G78" s="2">
        <f t="shared" si="0"/>
        <v>572326.69725000008</v>
      </c>
      <c r="H78" s="2">
        <f t="shared" si="1"/>
        <v>0.87000000104308128</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103915.16</v>
      </c>
      <c r="D79" s="1">
        <f>'PR-RAS'!E83</f>
        <v>78923.16</v>
      </c>
      <c r="E79" s="1">
        <v>0</v>
      </c>
      <c r="F79" s="1">
        <v>0</v>
      </c>
      <c r="G79" s="2">
        <f t="shared" si="0"/>
        <v>20417.39544</v>
      </c>
      <c r="H79" s="2">
        <f t="shared" si="1"/>
        <v>0.32000000000698492</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0.02</v>
      </c>
      <c r="D80" s="1">
        <f>'PR-RAS'!E84</f>
        <v>0</v>
      </c>
      <c r="E80" s="1">
        <v>0</v>
      </c>
      <c r="F80" s="1">
        <v>0</v>
      </c>
      <c r="G80" s="2">
        <f t="shared" si="0"/>
        <v>1.58E-3</v>
      </c>
      <c r="H80" s="2">
        <f t="shared" si="1"/>
        <v>0.02</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80405.259999999995</v>
      </c>
      <c r="D81" s="1">
        <f>'PR-RAS'!E85</f>
        <v>52183.57</v>
      </c>
      <c r="E81" s="1">
        <v>0</v>
      </c>
      <c r="F81" s="1">
        <v>0</v>
      </c>
      <c r="G81" s="2">
        <f t="shared" si="0"/>
        <v>14781.791999999999</v>
      </c>
      <c r="H81" s="2">
        <f t="shared" si="1"/>
        <v>0.68999999999505235</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1330.19</v>
      </c>
      <c r="D82" s="1">
        <f>'PR-RAS'!E86</f>
        <v>585.5</v>
      </c>
      <c r="E82" s="1">
        <v>0</v>
      </c>
      <c r="F82" s="1">
        <v>0</v>
      </c>
      <c r="G82" s="2">
        <f t="shared" si="0"/>
        <v>202.59639000000001</v>
      </c>
      <c r="H82" s="2">
        <f t="shared" si="1"/>
        <v>0.69000000000005457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22179.69</v>
      </c>
      <c r="D84" s="1">
        <f>'PR-RAS'!E88</f>
        <v>26144.09</v>
      </c>
      <c r="E84" s="1">
        <v>0</v>
      </c>
      <c r="F84" s="1">
        <v>0</v>
      </c>
      <c r="G84" s="2">
        <f t="shared" si="0"/>
        <v>6180.8332099999998</v>
      </c>
      <c r="H84" s="2">
        <f t="shared" si="1"/>
        <v>0.40000000000145519</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10</v>
      </c>
      <c r="E86" s="1">
        <v>0</v>
      </c>
      <c r="F86" s="1">
        <v>0</v>
      </c>
      <c r="G86" s="2">
        <f t="shared" si="0"/>
        <v>1.7000000000000002</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2458528.3300000005</v>
      </c>
      <c r="D87" s="1">
        <f>'PR-RAS'!E91</f>
        <v>2356262.2200000002</v>
      </c>
      <c r="E87" s="1">
        <v>0</v>
      </c>
      <c r="F87" s="1">
        <v>0</v>
      </c>
      <c r="G87" s="2">
        <f t="shared" si="0"/>
        <v>616710.5382200001</v>
      </c>
      <c r="H87" s="2">
        <f t="shared" si="1"/>
        <v>0.55000000074505806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51070.47</v>
      </c>
      <c r="D88" s="1">
        <f>'PR-RAS'!E92</f>
        <v>28400.82</v>
      </c>
      <c r="E88" s="1">
        <v>0</v>
      </c>
      <c r="F88" s="1">
        <v>0</v>
      </c>
      <c r="G88" s="2">
        <f t="shared" si="0"/>
        <v>9384.8735699999997</v>
      </c>
      <c r="H88" s="2">
        <f t="shared" si="1"/>
        <v>0.65000000000145519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97763.19</v>
      </c>
      <c r="D89" s="1">
        <f>'PR-RAS'!E93</f>
        <v>116086.95</v>
      </c>
      <c r="E89" s="1">
        <v>0</v>
      </c>
      <c r="F89" s="1">
        <v>0</v>
      </c>
      <c r="G89" s="2">
        <f t="shared" si="0"/>
        <v>29034.463919999995</v>
      </c>
      <c r="H89" s="2">
        <f t="shared" si="1"/>
        <v>0.24000000000523869</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2294540.94</v>
      </c>
      <c r="D90" s="1">
        <f>'PR-RAS'!E94</f>
        <v>2197232.42</v>
      </c>
      <c r="E90" s="1">
        <v>0</v>
      </c>
      <c r="F90" s="1">
        <v>0</v>
      </c>
      <c r="G90" s="2">
        <f t="shared" si="0"/>
        <v>595321.5144199999</v>
      </c>
      <c r="H90" s="2">
        <f t="shared" si="1"/>
        <v>0.47999999998137355</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2028.24</v>
      </c>
      <c r="D92" s="1">
        <f>'PR-RAS'!E96</f>
        <v>525.05999999999995</v>
      </c>
      <c r="E92" s="1">
        <v>0</v>
      </c>
      <c r="F92" s="1">
        <v>0</v>
      </c>
      <c r="G92" s="2">
        <f t="shared" si="0"/>
        <v>280.13075999999995</v>
      </c>
      <c r="H92" s="2">
        <f t="shared" si="1"/>
        <v>0.29999999999995453</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13125.49</v>
      </c>
      <c r="D93" s="1">
        <f>'PR-RAS'!E97</f>
        <v>14016.97</v>
      </c>
      <c r="E93" s="1">
        <v>0</v>
      </c>
      <c r="F93" s="1">
        <v>0</v>
      </c>
      <c r="G93" s="2">
        <f t="shared" si="0"/>
        <v>3786.6675599999999</v>
      </c>
      <c r="H93" s="2">
        <f t="shared" si="1"/>
        <v>0.52000000000043656</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10637098.949999999</v>
      </c>
      <c r="D102" s="1">
        <f>'PR-RAS'!E106</f>
        <v>8573000.0299999993</v>
      </c>
      <c r="E102" s="1">
        <v>0</v>
      </c>
      <c r="F102" s="1">
        <v>0</v>
      </c>
      <c r="G102" s="2">
        <f t="shared" si="0"/>
        <v>2806093.0000100001</v>
      </c>
      <c r="H102" s="2">
        <f t="shared" si="1"/>
        <v>8.0000000074505806E-2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219959.66999999998</v>
      </c>
      <c r="D103" s="1">
        <f>'PR-RAS'!E107</f>
        <v>200706.78</v>
      </c>
      <c r="E103" s="1">
        <v>0</v>
      </c>
      <c r="F103" s="1">
        <v>0</v>
      </c>
      <c r="G103" s="2">
        <f t="shared" si="0"/>
        <v>63380.069459999992</v>
      </c>
      <c r="H103" s="2">
        <f t="shared" si="1"/>
        <v>0.5500000000174623</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317.3</v>
      </c>
      <c r="D104" s="1">
        <f>'PR-RAS'!E108</f>
        <v>0</v>
      </c>
      <c r="E104" s="1">
        <v>0</v>
      </c>
      <c r="F104" s="1">
        <v>0</v>
      </c>
      <c r="G104" s="2">
        <f t="shared" si="0"/>
        <v>32.681899999999999</v>
      </c>
      <c r="H104" s="2">
        <f t="shared" si="1"/>
        <v>0.30000000000001137</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204554.54</v>
      </c>
      <c r="D105" s="1">
        <f>'PR-RAS'!E109</f>
        <v>189579.75</v>
      </c>
      <c r="E105" s="1">
        <v>0</v>
      </c>
      <c r="F105" s="1">
        <v>0</v>
      </c>
      <c r="G105" s="2">
        <f t="shared" si="0"/>
        <v>60706.260159999998</v>
      </c>
      <c r="H105" s="2">
        <f t="shared" si="1"/>
        <v>0.70999999999185093</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15087.83</v>
      </c>
      <c r="D106" s="1">
        <f>'PR-RAS'!E110</f>
        <v>11127.03</v>
      </c>
      <c r="E106" s="1">
        <v>0</v>
      </c>
      <c r="F106" s="1">
        <v>0</v>
      </c>
      <c r="G106" s="2">
        <f t="shared" si="0"/>
        <v>3920.8984499999997</v>
      </c>
      <c r="H106" s="2">
        <f t="shared" si="1"/>
        <v>0.2000000000007276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10417139.279999999</v>
      </c>
      <c r="D108" s="1">
        <f>'PR-RAS'!E112</f>
        <v>8372293.25</v>
      </c>
      <c r="E108" s="1">
        <v>0</v>
      </c>
      <c r="F108" s="1">
        <v>0</v>
      </c>
      <c r="G108" s="2">
        <f t="shared" si="0"/>
        <v>2906304.6584600001</v>
      </c>
      <c r="H108" s="2">
        <f t="shared" si="1"/>
        <v>0.52999999932944775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10416198.34</v>
      </c>
      <c r="D113" s="1">
        <f>'PR-RAS'!E117</f>
        <v>8372293.25</v>
      </c>
      <c r="E113" s="1">
        <v>0</v>
      </c>
      <c r="F113" s="1">
        <v>0</v>
      </c>
      <c r="G113" s="2">
        <f t="shared" si="0"/>
        <v>3042007.9020799999</v>
      </c>
      <c r="H113" s="2">
        <f t="shared" si="1"/>
        <v>0.58999999985098839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940.94</v>
      </c>
      <c r="D114" s="1">
        <f>'PR-RAS'!E118</f>
        <v>0</v>
      </c>
      <c r="E114" s="1">
        <v>0</v>
      </c>
      <c r="F114" s="1">
        <v>0</v>
      </c>
      <c r="G114" s="2">
        <f t="shared" si="0"/>
        <v>106.32622000000001</v>
      </c>
      <c r="H114" s="2">
        <f t="shared" si="1"/>
        <v>5.999999999994543E-2</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4968604.4400000004</v>
      </c>
      <c r="D120" s="1">
        <f>'PR-RAS'!E124</f>
        <v>3958149.58</v>
      </c>
      <c r="E120" s="1">
        <v>0</v>
      </c>
      <c r="F120" s="1">
        <v>0</v>
      </c>
      <c r="G120" s="2">
        <f t="shared" si="0"/>
        <v>1533303.5284000002</v>
      </c>
      <c r="H120" s="2">
        <f t="shared" si="1"/>
        <v>0.86000000033527613</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4220167.1100000003</v>
      </c>
      <c r="D121" s="1">
        <f>'PR-RAS'!E125</f>
        <v>3651630.06</v>
      </c>
      <c r="E121" s="1">
        <v>0</v>
      </c>
      <c r="F121" s="1">
        <v>0</v>
      </c>
      <c r="G121" s="2">
        <f t="shared" si="0"/>
        <v>1382811.2675999999</v>
      </c>
      <c r="H121" s="2">
        <f t="shared" si="1"/>
        <v>0.17000000039115548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110402.24000000001</v>
      </c>
      <c r="D122" s="1">
        <f>'PR-RAS'!E126</f>
        <v>644710.88</v>
      </c>
      <c r="E122" s="1">
        <v>0</v>
      </c>
      <c r="F122" s="1">
        <v>0</v>
      </c>
      <c r="G122" s="2">
        <f t="shared" si="0"/>
        <v>169378.704</v>
      </c>
      <c r="H122" s="2">
        <f t="shared" si="1"/>
        <v>0.36000000000058208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4109764.87</v>
      </c>
      <c r="D123" s="1">
        <f>'PR-RAS'!E127</f>
        <v>3006919.18</v>
      </c>
      <c r="E123" s="1">
        <v>0</v>
      </c>
      <c r="F123" s="1">
        <v>0</v>
      </c>
      <c r="G123" s="2">
        <f t="shared" si="0"/>
        <v>1235079.59406</v>
      </c>
      <c r="H123" s="2">
        <f t="shared" si="1"/>
        <v>0.31000000005587935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748437.33000000007</v>
      </c>
      <c r="D124" s="1">
        <f>'PR-RAS'!E128</f>
        <v>306519.52</v>
      </c>
      <c r="E124" s="1">
        <v>0</v>
      </c>
      <c r="F124" s="1">
        <v>0</v>
      </c>
      <c r="G124" s="2">
        <f t="shared" si="0"/>
        <v>167461.59351000001</v>
      </c>
      <c r="H124" s="2">
        <f t="shared" si="1"/>
        <v>0.81000000005587935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649553.03</v>
      </c>
      <c r="D125" s="1">
        <f>'PR-RAS'!E129</f>
        <v>234199.87</v>
      </c>
      <c r="E125" s="1">
        <v>0</v>
      </c>
      <c r="F125" s="1">
        <v>0</v>
      </c>
      <c r="G125" s="2">
        <f t="shared" si="0"/>
        <v>138626.14348</v>
      </c>
      <c r="H125" s="2">
        <f t="shared" si="1"/>
        <v>0.16000000003259629</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98884.3</v>
      </c>
      <c r="D126" s="1">
        <f>'PR-RAS'!E130</f>
        <v>72319.649999999994</v>
      </c>
      <c r="E126" s="1">
        <v>0</v>
      </c>
      <c r="F126" s="1">
        <v>0</v>
      </c>
      <c r="G126" s="2">
        <f t="shared" si="0"/>
        <v>30440.449999999997</v>
      </c>
      <c r="H126" s="2">
        <f t="shared" si="1"/>
        <v>0.65000000000873115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64602475.560000002</v>
      </c>
      <c r="D129" s="1">
        <f>'PR-RAS'!E133</f>
        <v>44062794.039999999</v>
      </c>
      <c r="E129" s="1">
        <v>0</v>
      </c>
      <c r="F129" s="1">
        <v>0</v>
      </c>
      <c r="G129" s="2">
        <f t="shared" si="0"/>
        <v>19549192.145919997</v>
      </c>
      <c r="H129" s="2">
        <f t="shared" si="1"/>
        <v>0.47999999672174454</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64602475.560000002</v>
      </c>
      <c r="D134" s="1">
        <f>'PR-RAS'!E138</f>
        <v>44062794.039999999</v>
      </c>
      <c r="E134" s="1">
        <v>0</v>
      </c>
      <c r="F134" s="1">
        <v>0</v>
      </c>
      <c r="G134" s="2">
        <f t="shared" si="0"/>
        <v>20312832.464120001</v>
      </c>
      <c r="H134" s="2">
        <f t="shared" si="1"/>
        <v>0.47999999672174454</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457534.77</v>
      </c>
      <c r="D135" s="1">
        <f>'PR-RAS'!E139</f>
        <v>136612.85</v>
      </c>
      <c r="E135" s="1">
        <v>0</v>
      </c>
      <c r="F135" s="1">
        <v>0</v>
      </c>
      <c r="G135" s="2">
        <f t="shared" si="0"/>
        <v>97921.902979999999</v>
      </c>
      <c r="H135" s="2">
        <f t="shared" si="1"/>
        <v>0.37999999997555278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350250.56</v>
      </c>
      <c r="D136" s="1">
        <f>'PR-RAS'!E140</f>
        <v>0</v>
      </c>
      <c r="E136" s="1">
        <v>0</v>
      </c>
      <c r="F136" s="1">
        <v>0</v>
      </c>
      <c r="G136" s="2">
        <f t="shared" si="0"/>
        <v>47283.825600000004</v>
      </c>
      <c r="H136" s="2">
        <f t="shared" si="1"/>
        <v>0.44000000000232831</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68860.56</v>
      </c>
      <c r="D144" s="1">
        <f>'PR-RAS'!E148</f>
        <v>0</v>
      </c>
      <c r="E144" s="1">
        <v>0</v>
      </c>
      <c r="F144" s="1">
        <v>0</v>
      </c>
      <c r="G144" s="2">
        <f t="shared" si="0"/>
        <v>9847.0600799999993</v>
      </c>
      <c r="H144" s="2">
        <f t="shared" si="1"/>
        <v>0.44000000000232831</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281390</v>
      </c>
      <c r="D145" s="1">
        <f>'PR-RAS'!E149</f>
        <v>0</v>
      </c>
      <c r="E145" s="1">
        <v>0</v>
      </c>
      <c r="F145" s="1">
        <v>0</v>
      </c>
      <c r="G145" s="2">
        <f t="shared" si="0"/>
        <v>40520.159999999996</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107284.21</v>
      </c>
      <c r="D146" s="1">
        <f>'PR-RAS'!E150</f>
        <v>136612.85</v>
      </c>
      <c r="E146" s="1">
        <v>0</v>
      </c>
      <c r="F146" s="1">
        <v>0</v>
      </c>
      <c r="G146" s="2">
        <f t="shared" si="0"/>
        <v>55173.936950000003</v>
      </c>
      <c r="H146" s="2">
        <f t="shared" si="1"/>
        <v>0.36000000000058208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174628519.23000002</v>
      </c>
      <c r="D147" s="1">
        <f>'PR-RAS'!E151</f>
        <v>149526275.64000002</v>
      </c>
      <c r="E147" s="1">
        <v>0</v>
      </c>
      <c r="F147" s="1">
        <v>0</v>
      </c>
      <c r="G147" s="2">
        <f t="shared" si="0"/>
        <v>69157436.294459999</v>
      </c>
      <c r="H147" s="2">
        <f t="shared" si="1"/>
        <v>0.59000000357627869</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114536603.21000002</v>
      </c>
      <c r="D148" s="1">
        <f>'PR-RAS'!E152</f>
        <v>106791097.17999999</v>
      </c>
      <c r="E148" s="1">
        <v>0</v>
      </c>
      <c r="F148" s="1">
        <v>0</v>
      </c>
      <c r="G148" s="2">
        <f t="shared" si="0"/>
        <v>48233463.242789999</v>
      </c>
      <c r="H148" s="2">
        <f t="shared" si="1"/>
        <v>0.39000001549720764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95435536.860000014</v>
      </c>
      <c r="D149" s="1">
        <f>'PR-RAS'!E153</f>
        <v>88796208.359999999</v>
      </c>
      <c r="E149" s="1">
        <v>0</v>
      </c>
      <c r="F149" s="1">
        <v>0</v>
      </c>
      <c r="G149" s="2">
        <f t="shared" si="0"/>
        <v>40408137.129840001</v>
      </c>
      <c r="H149" s="2">
        <f t="shared" si="1"/>
        <v>0.49999998509883881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84735892.859999999</v>
      </c>
      <c r="D150" s="1">
        <f>'PR-RAS'!E154</f>
        <v>81876132.519999996</v>
      </c>
      <c r="E150" s="1">
        <v>0</v>
      </c>
      <c r="F150" s="1">
        <v>0</v>
      </c>
      <c r="G150" s="2">
        <f t="shared" si="0"/>
        <v>37024735.527099997</v>
      </c>
      <c r="H150" s="2">
        <f t="shared" si="1"/>
        <v>0.62000000476837158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171223.65</v>
      </c>
      <c r="D151" s="1">
        <f>'PR-RAS'!E155</f>
        <v>236691.12</v>
      </c>
      <c r="E151" s="1">
        <v>0</v>
      </c>
      <c r="F151" s="1">
        <v>0</v>
      </c>
      <c r="G151" s="2">
        <f t="shared" si="0"/>
        <v>96690.883499999996</v>
      </c>
      <c r="H151" s="2">
        <f t="shared" si="1"/>
        <v>0.47000000000116415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2959477.51</v>
      </c>
      <c r="D152" s="1">
        <f>'PR-RAS'!E156</f>
        <v>2053133.73</v>
      </c>
      <c r="E152" s="1">
        <v>0</v>
      </c>
      <c r="F152" s="1">
        <v>0</v>
      </c>
      <c r="G152" s="2">
        <f t="shared" si="0"/>
        <v>1066927.4904699998</v>
      </c>
      <c r="H152" s="2">
        <f t="shared" si="1"/>
        <v>0.76000000024214387</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7568942.8399999999</v>
      </c>
      <c r="D153" s="1">
        <f>'PR-RAS'!E157</f>
        <v>4630250.99</v>
      </c>
      <c r="E153" s="1">
        <v>0</v>
      </c>
      <c r="F153" s="1">
        <v>0</v>
      </c>
      <c r="G153" s="2">
        <f t="shared" si="0"/>
        <v>2558075.6126399999</v>
      </c>
      <c r="H153" s="2">
        <f t="shared" si="1"/>
        <v>0.16999999992549419</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4438101.67</v>
      </c>
      <c r="D154" s="1">
        <f>'PR-RAS'!E158</f>
        <v>3862959.57</v>
      </c>
      <c r="E154" s="1">
        <v>0</v>
      </c>
      <c r="F154" s="1">
        <v>0</v>
      </c>
      <c r="G154" s="2">
        <f t="shared" si="0"/>
        <v>1861095.1839299998</v>
      </c>
      <c r="H154" s="2">
        <f t="shared" si="1"/>
        <v>0.76000000024214387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14662964.680000002</v>
      </c>
      <c r="D155" s="1">
        <f>'PR-RAS'!E159</f>
        <v>14131929.25</v>
      </c>
      <c r="E155" s="1">
        <v>0</v>
      </c>
      <c r="F155" s="1">
        <v>0</v>
      </c>
      <c r="G155" s="2">
        <f t="shared" si="0"/>
        <v>6610730.7697200002</v>
      </c>
      <c r="H155" s="2">
        <f t="shared" si="1"/>
        <v>0.56999999843537807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312275.74</v>
      </c>
      <c r="D156" s="1">
        <f>'PR-RAS'!E160</f>
        <v>379385.07</v>
      </c>
      <c r="E156" s="1">
        <v>0</v>
      </c>
      <c r="F156" s="1">
        <v>0</v>
      </c>
      <c r="G156" s="2">
        <f t="shared" si="0"/>
        <v>166012.11139999999</v>
      </c>
      <c r="H156" s="2">
        <f t="shared" si="1"/>
        <v>0.33000000001629815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14339348.560000001</v>
      </c>
      <c r="D157" s="1">
        <f>'PR-RAS'!E161</f>
        <v>13741053.189999999</v>
      </c>
      <c r="E157" s="1">
        <v>0</v>
      </c>
      <c r="F157" s="1">
        <v>0</v>
      </c>
      <c r="G157" s="2">
        <f t="shared" si="0"/>
        <v>6524146.97064</v>
      </c>
      <c r="H157" s="2">
        <f t="shared" si="1"/>
        <v>0.62999999895691872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11340.38</v>
      </c>
      <c r="D158" s="1">
        <f>'PR-RAS'!E162</f>
        <v>11490.99</v>
      </c>
      <c r="E158" s="1">
        <v>0</v>
      </c>
      <c r="F158" s="1">
        <v>0</v>
      </c>
      <c r="G158" s="2">
        <f t="shared" si="0"/>
        <v>5388.6105200000002</v>
      </c>
      <c r="H158" s="2">
        <f t="shared" si="1"/>
        <v>0.38999999999941792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49156561.640000001</v>
      </c>
      <c r="D159" s="1">
        <f>'PR-RAS'!E163</f>
        <v>33594922.469999999</v>
      </c>
      <c r="E159" s="1">
        <v>0</v>
      </c>
      <c r="F159" s="1">
        <v>0</v>
      </c>
      <c r="G159" s="2">
        <f t="shared" si="0"/>
        <v>18382732.239640001</v>
      </c>
      <c r="H159" s="2">
        <f t="shared" si="1"/>
        <v>0.82999999821186066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5291373.46</v>
      </c>
      <c r="D160" s="1">
        <f>'PR-RAS'!E164</f>
        <v>4080032.74</v>
      </c>
      <c r="E160" s="1">
        <v>0</v>
      </c>
      <c r="F160" s="1">
        <v>0</v>
      </c>
      <c r="G160" s="2">
        <f t="shared" si="0"/>
        <v>2138778.7914600004</v>
      </c>
      <c r="H160" s="2">
        <f t="shared" si="1"/>
        <v>0.71999999973922968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671866.26</v>
      </c>
      <c r="D161" s="1">
        <f>'PR-RAS'!E165</f>
        <v>701311.6</v>
      </c>
      <c r="E161" s="1">
        <v>0</v>
      </c>
      <c r="F161" s="1">
        <v>0</v>
      </c>
      <c r="G161" s="2">
        <f t="shared" si="0"/>
        <v>331918.31359999999</v>
      </c>
      <c r="H161" s="2">
        <f t="shared" si="1"/>
        <v>0.66000000003259629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3874040.58</v>
      </c>
      <c r="D162" s="1">
        <f>'PR-RAS'!E166</f>
        <v>3074852.84</v>
      </c>
      <c r="E162" s="1">
        <v>0</v>
      </c>
      <c r="F162" s="1">
        <v>0</v>
      </c>
      <c r="G162" s="2">
        <f t="shared" si="0"/>
        <v>1613823.1478599999</v>
      </c>
      <c r="H162" s="2">
        <f t="shared" si="1"/>
        <v>0.58000000007450581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708491.74</v>
      </c>
      <c r="D163" s="1">
        <f>'PR-RAS'!E167</f>
        <v>284312.51</v>
      </c>
      <c r="E163" s="1">
        <v>0</v>
      </c>
      <c r="F163" s="1">
        <v>0</v>
      </c>
      <c r="G163" s="2">
        <f t="shared" si="0"/>
        <v>206892.91512000002</v>
      </c>
      <c r="H163" s="2">
        <f t="shared" si="1"/>
        <v>0.75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36974.879999999997</v>
      </c>
      <c r="D164" s="1">
        <f>'PR-RAS'!E168</f>
        <v>19555.79</v>
      </c>
      <c r="E164" s="1">
        <v>0</v>
      </c>
      <c r="F164" s="1">
        <v>0</v>
      </c>
      <c r="G164" s="2">
        <f t="shared" si="0"/>
        <v>12402.092979999999</v>
      </c>
      <c r="H164" s="2">
        <f t="shared" si="1"/>
        <v>0.33000000000174623</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21027866.02</v>
      </c>
      <c r="D165" s="1">
        <f>'PR-RAS'!E169</f>
        <v>12145716.889999999</v>
      </c>
      <c r="E165" s="1">
        <v>0</v>
      </c>
      <c r="F165" s="1">
        <v>0</v>
      </c>
      <c r="G165" s="2">
        <f t="shared" si="0"/>
        <v>7432365.1672</v>
      </c>
      <c r="H165" s="2">
        <f t="shared" si="1"/>
        <v>0.13000000081956387</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2605591.91</v>
      </c>
      <c r="D166" s="1">
        <f>'PR-RAS'!E170</f>
        <v>1511845.94</v>
      </c>
      <c r="E166" s="1">
        <v>0</v>
      </c>
      <c r="F166" s="1">
        <v>0</v>
      </c>
      <c r="G166" s="2">
        <f t="shared" si="0"/>
        <v>928831.82535000006</v>
      </c>
      <c r="H166" s="2">
        <f t="shared" si="1"/>
        <v>0.14999999990686774</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12814801.65</v>
      </c>
      <c r="D167" s="1">
        <f>'PR-RAS'!E171</f>
        <v>6252249.6699999999</v>
      </c>
      <c r="E167" s="1">
        <v>0</v>
      </c>
      <c r="F167" s="1">
        <v>0</v>
      </c>
      <c r="G167" s="2">
        <f t="shared" si="0"/>
        <v>4203003.9643400004</v>
      </c>
      <c r="H167" s="2">
        <f t="shared" si="1"/>
        <v>0.67999999970197678</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4250992.38</v>
      </c>
      <c r="D168" s="1">
        <f>'PR-RAS'!E172</f>
        <v>3464632.74</v>
      </c>
      <c r="E168" s="1">
        <v>0</v>
      </c>
      <c r="F168" s="1">
        <v>0</v>
      </c>
      <c r="G168" s="2">
        <f t="shared" si="0"/>
        <v>1867103.06262</v>
      </c>
      <c r="H168" s="2">
        <f t="shared" si="1"/>
        <v>0.63999999966472387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779121.63</v>
      </c>
      <c r="D169" s="1">
        <f>'PR-RAS'!E173</f>
        <v>312815.58</v>
      </c>
      <c r="E169" s="1">
        <v>0</v>
      </c>
      <c r="F169" s="1">
        <v>0</v>
      </c>
      <c r="G169" s="2">
        <f t="shared" si="0"/>
        <v>235998.46872000003</v>
      </c>
      <c r="H169" s="2">
        <f t="shared" si="1"/>
        <v>0.78999999997904524</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454577.15</v>
      </c>
      <c r="D170" s="1">
        <f>'PR-RAS'!E174</f>
        <v>509593.51</v>
      </c>
      <c r="E170" s="1">
        <v>0</v>
      </c>
      <c r="F170" s="1">
        <v>0</v>
      </c>
      <c r="G170" s="2">
        <f t="shared" si="0"/>
        <v>249066.14473</v>
      </c>
      <c r="H170" s="2">
        <f t="shared" si="1"/>
        <v>0.64000000001396984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122781.3</v>
      </c>
      <c r="D172" s="1">
        <f>'PR-RAS'!E176</f>
        <v>94579.45</v>
      </c>
      <c r="E172" s="1">
        <v>0</v>
      </c>
      <c r="F172" s="1">
        <v>0</v>
      </c>
      <c r="G172" s="2">
        <f t="shared" si="0"/>
        <v>53341.774200000007</v>
      </c>
      <c r="H172" s="2">
        <f t="shared" si="1"/>
        <v>0.75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20549712.41</v>
      </c>
      <c r="D173" s="1">
        <f>'PR-RAS'!E177</f>
        <v>15690352.489999998</v>
      </c>
      <c r="E173" s="1">
        <v>0</v>
      </c>
      <c r="F173" s="1">
        <v>0</v>
      </c>
      <c r="G173" s="2">
        <f t="shared" si="0"/>
        <v>8932031.7910799999</v>
      </c>
      <c r="H173" s="2">
        <f t="shared" si="1"/>
        <v>0.89999999850988388</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5313004.22</v>
      </c>
      <c r="D174" s="1">
        <f>'PR-RAS'!E178</f>
        <v>4632598.1500000004</v>
      </c>
      <c r="E174" s="1">
        <v>0</v>
      </c>
      <c r="F174" s="1">
        <v>0</v>
      </c>
      <c r="G174" s="2">
        <f t="shared" si="0"/>
        <v>2522028.6899599996</v>
      </c>
      <c r="H174" s="2">
        <f t="shared" si="1"/>
        <v>0.37000000011175871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4336478.3499999996</v>
      </c>
      <c r="D175" s="1">
        <f>'PR-RAS'!E179</f>
        <v>2823336.27</v>
      </c>
      <c r="E175" s="1">
        <v>0</v>
      </c>
      <c r="F175" s="1">
        <v>0</v>
      </c>
      <c r="G175" s="2">
        <f t="shared" si="0"/>
        <v>1737068.25486</v>
      </c>
      <c r="H175" s="2">
        <f t="shared" si="1"/>
        <v>0.61999999964609742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531104.35</v>
      </c>
      <c r="D176" s="1">
        <f>'PR-RAS'!E180</f>
        <v>517209.49</v>
      </c>
      <c r="E176" s="1">
        <v>0</v>
      </c>
      <c r="F176" s="1">
        <v>0</v>
      </c>
      <c r="G176" s="2">
        <f t="shared" si="0"/>
        <v>273966.58275</v>
      </c>
      <c r="H176" s="2">
        <f t="shared" si="1"/>
        <v>0.83999999996740371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1685765.53</v>
      </c>
      <c r="D177" s="1">
        <f>'PR-RAS'!E181</f>
        <v>1483108.66</v>
      </c>
      <c r="E177" s="1">
        <v>0</v>
      </c>
      <c r="F177" s="1">
        <v>0</v>
      </c>
      <c r="G177" s="2">
        <f t="shared" si="0"/>
        <v>818748.98159999994</v>
      </c>
      <c r="H177" s="2">
        <f t="shared" si="1"/>
        <v>0.81000000005587935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1062752.22</v>
      </c>
      <c r="D178" s="1">
        <f>'PR-RAS'!E182</f>
        <v>759566.49</v>
      </c>
      <c r="E178" s="1">
        <v>0</v>
      </c>
      <c r="F178" s="1">
        <v>0</v>
      </c>
      <c r="G178" s="2">
        <f t="shared" si="0"/>
        <v>456993.68040000001</v>
      </c>
      <c r="H178" s="2">
        <f t="shared" si="1"/>
        <v>0.7099999999627471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1000813.13</v>
      </c>
      <c r="D179" s="1">
        <f>'PR-RAS'!E183</f>
        <v>919161.36</v>
      </c>
      <c r="E179" s="1">
        <v>0</v>
      </c>
      <c r="F179" s="1">
        <v>0</v>
      </c>
      <c r="G179" s="2">
        <f t="shared" si="0"/>
        <v>505366.1813</v>
      </c>
      <c r="H179" s="2">
        <f t="shared" si="1"/>
        <v>0.48999999999068677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1872290.84</v>
      </c>
      <c r="D180" s="1">
        <f>'PR-RAS'!E184</f>
        <v>1636029.91</v>
      </c>
      <c r="E180" s="1">
        <v>0</v>
      </c>
      <c r="F180" s="1">
        <v>0</v>
      </c>
      <c r="G180" s="2">
        <f t="shared" si="0"/>
        <v>920838.76813999994</v>
      </c>
      <c r="H180" s="2">
        <f t="shared" si="1"/>
        <v>0.25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860340.53</v>
      </c>
      <c r="D181" s="1">
        <f>'PR-RAS'!E185</f>
        <v>848428.95</v>
      </c>
      <c r="E181" s="1">
        <v>0</v>
      </c>
      <c r="F181" s="1">
        <v>0</v>
      </c>
      <c r="G181" s="2">
        <f t="shared" si="0"/>
        <v>460295.71739999991</v>
      </c>
      <c r="H181" s="2">
        <f t="shared" si="1"/>
        <v>0.52000000001862645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3887163.24</v>
      </c>
      <c r="D182" s="1">
        <f>'PR-RAS'!E186</f>
        <v>2070913.21</v>
      </c>
      <c r="E182" s="1">
        <v>0</v>
      </c>
      <c r="F182" s="1">
        <v>0</v>
      </c>
      <c r="G182" s="2">
        <f t="shared" si="0"/>
        <v>1453247.12846</v>
      </c>
      <c r="H182" s="2">
        <f t="shared" si="1"/>
        <v>0.45000000018626451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54308.33</v>
      </c>
      <c r="D183" s="1">
        <f>'PR-RAS'!E187</f>
        <v>4504.8599999999997</v>
      </c>
      <c r="E183" s="1">
        <v>0</v>
      </c>
      <c r="F183" s="1">
        <v>0</v>
      </c>
      <c r="G183" s="2">
        <f t="shared" si="0"/>
        <v>11523.8851</v>
      </c>
      <c r="H183" s="2">
        <f t="shared" si="1"/>
        <v>0.47000000000207365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2233301.42</v>
      </c>
      <c r="D184" s="1">
        <f>'PR-RAS'!E188</f>
        <v>1674315.4900000002</v>
      </c>
      <c r="E184" s="1">
        <v>0</v>
      </c>
      <c r="F184" s="1">
        <v>0</v>
      </c>
      <c r="G184" s="2">
        <f t="shared" si="0"/>
        <v>1021493.6292000001</v>
      </c>
      <c r="H184" s="2">
        <f t="shared" si="1"/>
        <v>0.91000000014901161</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290841.27</v>
      </c>
      <c r="D185" s="1">
        <f>'PR-RAS'!E189</f>
        <v>255149.16</v>
      </c>
      <c r="E185" s="1">
        <v>0</v>
      </c>
      <c r="F185" s="1">
        <v>0</v>
      </c>
      <c r="G185" s="2">
        <f t="shared" si="0"/>
        <v>147409.68456000002</v>
      </c>
      <c r="H185" s="2">
        <f t="shared" si="1"/>
        <v>0.43000000002211891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334080.25</v>
      </c>
      <c r="D186" s="1">
        <f>'PR-RAS'!E190</f>
        <v>291761.08</v>
      </c>
      <c r="E186" s="1">
        <v>0</v>
      </c>
      <c r="F186" s="1">
        <v>0</v>
      </c>
      <c r="G186" s="2">
        <f t="shared" si="0"/>
        <v>169756.44585000002</v>
      </c>
      <c r="H186" s="2">
        <f t="shared" si="1"/>
        <v>0.33000000001629815</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192554.02</v>
      </c>
      <c r="D187" s="1">
        <f>'PR-RAS'!E191</f>
        <v>149809.67000000001</v>
      </c>
      <c r="E187" s="1">
        <v>0</v>
      </c>
      <c r="F187" s="1">
        <v>0</v>
      </c>
      <c r="G187" s="2">
        <f t="shared" si="0"/>
        <v>91544.244959999996</v>
      </c>
      <c r="H187" s="2">
        <f t="shared" si="1"/>
        <v>0.34999999997671694</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45111.48</v>
      </c>
      <c r="D188" s="1">
        <f>'PR-RAS'!E192</f>
        <v>42066.04</v>
      </c>
      <c r="E188" s="1">
        <v>0</v>
      </c>
      <c r="F188" s="1">
        <v>0</v>
      </c>
      <c r="G188" s="2">
        <f t="shared" si="0"/>
        <v>24168.545719999998</v>
      </c>
      <c r="H188" s="2">
        <f t="shared" si="1"/>
        <v>0.52000000000407454</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175404.85</v>
      </c>
      <c r="D189" s="1">
        <f>'PR-RAS'!E193</f>
        <v>198607.19</v>
      </c>
      <c r="E189" s="1">
        <v>0</v>
      </c>
      <c r="F189" s="1">
        <v>0</v>
      </c>
      <c r="G189" s="2">
        <f t="shared" si="0"/>
        <v>107652.41524</v>
      </c>
      <c r="H189" s="2">
        <f t="shared" si="1"/>
        <v>0.33999999999650754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410100.34</v>
      </c>
      <c r="D190" s="1">
        <f>'PR-RAS'!E194</f>
        <v>86002.37</v>
      </c>
      <c r="E190" s="1">
        <v>0</v>
      </c>
      <c r="F190" s="1">
        <v>0</v>
      </c>
      <c r="G190" s="2">
        <f t="shared" si="0"/>
        <v>110017.86012000001</v>
      </c>
      <c r="H190" s="2">
        <f t="shared" si="1"/>
        <v>0.71000000002095476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785209.21</v>
      </c>
      <c r="D191" s="1">
        <f>'PR-RAS'!E195</f>
        <v>650919.98</v>
      </c>
      <c r="E191" s="1">
        <v>0</v>
      </c>
      <c r="F191" s="1">
        <v>0</v>
      </c>
      <c r="G191" s="2">
        <f t="shared" si="0"/>
        <v>396539.34230000002</v>
      </c>
      <c r="H191" s="2">
        <f t="shared" si="1"/>
        <v>0.22999999998137355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994532.85000000009</v>
      </c>
      <c r="D192" s="1">
        <f>'PR-RAS'!E196</f>
        <v>383195.63</v>
      </c>
      <c r="E192" s="1">
        <v>0</v>
      </c>
      <c r="F192" s="1">
        <v>0</v>
      </c>
      <c r="G192" s="2">
        <f t="shared" si="0"/>
        <v>336336.50501000002</v>
      </c>
      <c r="H192" s="2">
        <f t="shared" si="1"/>
        <v>0.51999999990221113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372661.04</v>
      </c>
      <c r="D198" s="1">
        <f>'PR-RAS'!E202</f>
        <v>187894.00000000003</v>
      </c>
      <c r="E198" s="1">
        <v>0</v>
      </c>
      <c r="F198" s="1">
        <v>0</v>
      </c>
      <c r="G198" s="2">
        <f t="shared" si="0"/>
        <v>147444.46088000003</v>
      </c>
      <c r="H198" s="2">
        <f t="shared" si="1"/>
        <v>4.0000000008149073E-2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13534.2</v>
      </c>
      <c r="D200" s="1">
        <f>'PR-RAS'!E204</f>
        <v>12850.04</v>
      </c>
      <c r="E200" s="1">
        <v>0</v>
      </c>
      <c r="F200" s="1">
        <v>0</v>
      </c>
      <c r="G200" s="2">
        <f t="shared" si="0"/>
        <v>7807.6217200000001</v>
      </c>
      <c r="H200" s="2">
        <f t="shared" si="1"/>
        <v>0.24000000000160071</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358365.98</v>
      </c>
      <c r="D201" s="1">
        <f>'PR-RAS'!E205</f>
        <v>174578.73</v>
      </c>
      <c r="E201" s="1">
        <v>0</v>
      </c>
      <c r="F201" s="1">
        <v>0</v>
      </c>
      <c r="G201" s="2">
        <f t="shared" si="0"/>
        <v>141504.68799999999</v>
      </c>
      <c r="H201" s="2">
        <f t="shared" si="1"/>
        <v>0.29000000000814907</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760.86</v>
      </c>
      <c r="D204" s="1">
        <f>'PR-RAS'!E208</f>
        <v>465.23</v>
      </c>
      <c r="E204" s="1">
        <v>0</v>
      </c>
      <c r="F204" s="1">
        <v>0</v>
      </c>
      <c r="G204" s="2">
        <f t="shared" si="0"/>
        <v>343.33796000000007</v>
      </c>
      <c r="H204" s="2">
        <f t="shared" si="1"/>
        <v>0.37000000000000455</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621871.81000000006</v>
      </c>
      <c r="D206" s="1">
        <f>'PR-RAS'!E210</f>
        <v>195301.63</v>
      </c>
      <c r="E206" s="1">
        <v>0</v>
      </c>
      <c r="F206" s="1">
        <v>0</v>
      </c>
      <c r="G206" s="2">
        <f t="shared" si="0"/>
        <v>207557.38935000001</v>
      </c>
      <c r="H206" s="2">
        <f t="shared" si="1"/>
        <v>0.55999999993946403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115213.35</v>
      </c>
      <c r="D207" s="1">
        <f>'PR-RAS'!E211</f>
        <v>88292.85</v>
      </c>
      <c r="E207" s="1">
        <v>0</v>
      </c>
      <c r="F207" s="1">
        <v>0</v>
      </c>
      <c r="G207" s="2">
        <f t="shared" si="0"/>
        <v>60110.604300000006</v>
      </c>
      <c r="H207" s="2">
        <f t="shared" si="1"/>
        <v>0.5</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0.83</v>
      </c>
      <c r="D208" s="1">
        <f>'PR-RAS'!E212</f>
        <v>95.43</v>
      </c>
      <c r="E208" s="1">
        <v>0</v>
      </c>
      <c r="F208" s="1">
        <v>0</v>
      </c>
      <c r="G208" s="2">
        <f t="shared" si="0"/>
        <v>39.679830000000003</v>
      </c>
      <c r="H208" s="2">
        <f t="shared" si="1"/>
        <v>0.60000000000000686</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468860.36</v>
      </c>
      <c r="D209" s="1">
        <f>'PR-RAS'!E213</f>
        <v>82187.16</v>
      </c>
      <c r="E209" s="1">
        <v>0</v>
      </c>
      <c r="F209" s="1">
        <v>0</v>
      </c>
      <c r="G209" s="2">
        <f t="shared" si="0"/>
        <v>131712.81343999997</v>
      </c>
      <c r="H209" s="2">
        <f t="shared" si="1"/>
        <v>0.51999999998952262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37797.269999999997</v>
      </c>
      <c r="D210" s="1">
        <f>'PR-RAS'!E214</f>
        <v>24726.19</v>
      </c>
      <c r="E210" s="1">
        <v>0</v>
      </c>
      <c r="F210" s="1">
        <v>0</v>
      </c>
      <c r="G210" s="2">
        <f t="shared" si="0"/>
        <v>18235.17685</v>
      </c>
      <c r="H210" s="2">
        <f t="shared" si="1"/>
        <v>0.45999999999548891</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664703.49999999988</v>
      </c>
      <c r="D211" s="1">
        <f>'PR-RAS'!E215</f>
        <v>1016174.3300000001</v>
      </c>
      <c r="E211" s="1">
        <v>0</v>
      </c>
      <c r="F211" s="1">
        <v>0</v>
      </c>
      <c r="G211" s="2">
        <f t="shared" si="0"/>
        <v>566380.95360000001</v>
      </c>
      <c r="H211" s="2">
        <f t="shared" si="1"/>
        <v>0.83000000019092113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586698.16999999993</v>
      </c>
      <c r="D215" s="1">
        <f>'PR-RAS'!E219</f>
        <v>921768.42</v>
      </c>
      <c r="E215" s="1">
        <v>0</v>
      </c>
      <c r="F215" s="1">
        <v>0</v>
      </c>
      <c r="G215" s="2">
        <f t="shared" si="0"/>
        <v>520070.29213999992</v>
      </c>
      <c r="H215" s="2">
        <f t="shared" si="1"/>
        <v>0.58999999996740371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216335.62</v>
      </c>
      <c r="D217" s="1">
        <f>'PR-RAS'!E221</f>
        <v>367486.62</v>
      </c>
      <c r="E217" s="1">
        <v>0</v>
      </c>
      <c r="F217" s="1">
        <v>0</v>
      </c>
      <c r="G217" s="2">
        <f t="shared" si="0"/>
        <v>205482.71375999998</v>
      </c>
      <c r="H217" s="2">
        <f t="shared" si="1"/>
        <v>0.76000000000931323</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370362.55</v>
      </c>
      <c r="D218" s="1">
        <f>'PR-RAS'!E222</f>
        <v>554281.80000000005</v>
      </c>
      <c r="E218" s="1">
        <v>0</v>
      </c>
      <c r="F218" s="1">
        <v>0</v>
      </c>
      <c r="G218" s="2">
        <f t="shared" si="0"/>
        <v>320926.97455000004</v>
      </c>
      <c r="H218" s="2">
        <f t="shared" si="1"/>
        <v>0.6499999999650754</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78005.33</v>
      </c>
      <c r="D219" s="1">
        <f>'PR-RAS'!E223</f>
        <v>94405.91</v>
      </c>
      <c r="E219" s="1">
        <v>0</v>
      </c>
      <c r="F219" s="1">
        <v>0</v>
      </c>
      <c r="G219" s="2">
        <f t="shared" si="0"/>
        <v>58166.138700000003</v>
      </c>
      <c r="H219" s="2">
        <f t="shared" si="1"/>
        <v>0.41999999999825377</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3479487.35</v>
      </c>
      <c r="D220" s="1">
        <f>'PR-RAS'!E224</f>
        <v>5243924.8900000006</v>
      </c>
      <c r="E220" s="1">
        <v>0</v>
      </c>
      <c r="F220" s="1">
        <v>0</v>
      </c>
      <c r="G220" s="2">
        <f t="shared" si="0"/>
        <v>3058846.8314700001</v>
      </c>
      <c r="H220" s="2">
        <f t="shared" si="1"/>
        <v>0.45999999949708581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3142672.71</v>
      </c>
      <c r="D227" s="1">
        <f>'PR-RAS'!E231</f>
        <v>5208218.49</v>
      </c>
      <c r="E227" s="1">
        <v>0</v>
      </c>
      <c r="F227" s="1">
        <v>0</v>
      </c>
      <c r="G227" s="2">
        <f t="shared" si="0"/>
        <v>3064358.7899400005</v>
      </c>
      <c r="H227" s="2">
        <f t="shared" si="1"/>
        <v>0.78000000026077032</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3142672.71</v>
      </c>
      <c r="D228" s="1">
        <f>'PR-RAS'!E232</f>
        <v>5208218.49</v>
      </c>
      <c r="E228" s="1">
        <v>0</v>
      </c>
      <c r="F228" s="1">
        <v>0</v>
      </c>
      <c r="G228" s="2">
        <f t="shared" si="0"/>
        <v>3077917.8996300003</v>
      </c>
      <c r="H228" s="2">
        <f t="shared" si="1"/>
        <v>0.78000000026077032</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35706.400000000001</v>
      </c>
      <c r="E232" s="1">
        <v>0</v>
      </c>
      <c r="F232" s="1">
        <v>0</v>
      </c>
      <c r="G232" s="2">
        <f t="shared" si="0"/>
        <v>16496.356800000001</v>
      </c>
      <c r="H232" s="2">
        <f t="shared" si="1"/>
        <v>0.40000000000145519</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35706.400000000001</v>
      </c>
      <c r="E233" s="1">
        <v>0</v>
      </c>
      <c r="F233" s="1">
        <v>0</v>
      </c>
      <c r="G233" s="2">
        <f t="shared" si="0"/>
        <v>16567.769600000003</v>
      </c>
      <c r="H233" s="2">
        <f t="shared" si="1"/>
        <v>0.40000000000145519</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336814.64</v>
      </c>
      <c r="D240" s="1">
        <f>'PR-RAS'!E244</f>
        <v>0</v>
      </c>
      <c r="E240" s="1">
        <v>0</v>
      </c>
      <c r="F240" s="1">
        <v>0</v>
      </c>
      <c r="G240" s="2">
        <f t="shared" si="0"/>
        <v>80498.698959999994</v>
      </c>
      <c r="H240" s="2">
        <f t="shared" si="1"/>
        <v>0.35999999998603016</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336814.64</v>
      </c>
      <c r="D241" s="1">
        <f>'PR-RAS'!E245</f>
        <v>0</v>
      </c>
      <c r="E241" s="1">
        <v>0</v>
      </c>
      <c r="F241" s="1">
        <v>0</v>
      </c>
      <c r="G241" s="2">
        <f t="shared" si="0"/>
        <v>80835.513600000006</v>
      </c>
      <c r="H241" s="2">
        <f t="shared" si="1"/>
        <v>0.35999999998603016</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563565.06000000006</v>
      </c>
      <c r="D248" s="1">
        <f>'PR-RAS'!E252</f>
        <v>1289312.3299999998</v>
      </c>
      <c r="E248" s="1">
        <v>0</v>
      </c>
      <c r="F248" s="1">
        <v>0</v>
      </c>
      <c r="G248" s="2">
        <f t="shared" si="0"/>
        <v>776120.86083999998</v>
      </c>
      <c r="H248" s="2">
        <f t="shared" si="1"/>
        <v>0.38999999989755452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563565.06000000006</v>
      </c>
      <c r="D255" s="1">
        <f>'PR-RAS'!E259</f>
        <v>1289312.3299999998</v>
      </c>
      <c r="E255" s="1">
        <v>0</v>
      </c>
      <c r="F255" s="1">
        <v>0</v>
      </c>
      <c r="G255" s="2">
        <f t="shared" si="0"/>
        <v>798116.18887999991</v>
      </c>
      <c r="H255" s="2">
        <f t="shared" si="1"/>
        <v>0.38999999989755452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284205.33</v>
      </c>
      <c r="D256" s="1">
        <f>'PR-RAS'!E260</f>
        <v>197912.78</v>
      </c>
      <c r="E256" s="1">
        <v>0</v>
      </c>
      <c r="F256" s="1">
        <v>0</v>
      </c>
      <c r="G256" s="2">
        <f t="shared" si="0"/>
        <v>173407.87695000001</v>
      </c>
      <c r="H256" s="2">
        <f t="shared" si="1"/>
        <v>0.5500000000174623</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184877.73</v>
      </c>
      <c r="D257" s="1">
        <f>'PR-RAS'!E261</f>
        <v>1044680.15</v>
      </c>
      <c r="E257" s="1">
        <v>0</v>
      </c>
      <c r="F257" s="1">
        <v>0</v>
      </c>
      <c r="G257" s="2">
        <f t="shared" si="0"/>
        <v>582204.93568000011</v>
      </c>
      <c r="H257" s="2">
        <f t="shared" si="1"/>
        <v>0.42000000001280569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94482</v>
      </c>
      <c r="D258" s="1">
        <f>'PR-RAS'!E262</f>
        <v>46719.4</v>
      </c>
      <c r="E258" s="1">
        <v>0</v>
      </c>
      <c r="F258" s="1">
        <v>0</v>
      </c>
      <c r="G258" s="2">
        <f t="shared" si="0"/>
        <v>48295.645599999996</v>
      </c>
      <c r="H258" s="2">
        <f t="shared" si="1"/>
        <v>0.40000000000145519</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5233065.6199999992</v>
      </c>
      <c r="D259" s="1">
        <f>'PR-RAS'!E263</f>
        <v>1207648.81</v>
      </c>
      <c r="E259" s="1">
        <v>0</v>
      </c>
      <c r="F259" s="1">
        <v>0</v>
      </c>
      <c r="G259" s="2">
        <f t="shared" si="0"/>
        <v>1973277.7159199999</v>
      </c>
      <c r="H259" s="2">
        <f t="shared" si="1"/>
        <v>0.57000000076368451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5106667.84</v>
      </c>
      <c r="D260" s="1">
        <f>'PR-RAS'!E264</f>
        <v>1198152.81</v>
      </c>
      <c r="E260" s="1">
        <v>0</v>
      </c>
      <c r="F260" s="1">
        <v>0</v>
      </c>
      <c r="G260" s="2">
        <f t="shared" si="0"/>
        <v>1943270.1261400001</v>
      </c>
      <c r="H260" s="2">
        <f t="shared" si="1"/>
        <v>0.35000000009313226</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5089422.51</v>
      </c>
      <c r="D261" s="1">
        <f>'PR-RAS'!E265</f>
        <v>1184795.8700000001</v>
      </c>
      <c r="E261" s="1">
        <v>0</v>
      </c>
      <c r="F261" s="1">
        <v>0</v>
      </c>
      <c r="G261" s="2">
        <f t="shared" si="0"/>
        <v>1939343.7050000001</v>
      </c>
      <c r="H261" s="2">
        <f t="shared" si="1"/>
        <v>0.62000000011175871</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17245.330000000002</v>
      </c>
      <c r="D262" s="1">
        <f>'PR-RAS'!E266</f>
        <v>13356.94</v>
      </c>
      <c r="E262" s="1">
        <v>0</v>
      </c>
      <c r="F262" s="1">
        <v>0</v>
      </c>
      <c r="G262" s="2">
        <f t="shared" si="0"/>
        <v>11473.353810000002</v>
      </c>
      <c r="H262" s="2">
        <f t="shared" si="1"/>
        <v>0.39000000000123691</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530.89</v>
      </c>
      <c r="D264" s="1">
        <f>'PR-RAS'!E268</f>
        <v>1212.5</v>
      </c>
      <c r="E264" s="1">
        <v>0</v>
      </c>
      <c r="F264" s="1">
        <v>0</v>
      </c>
      <c r="G264" s="2">
        <f t="shared" si="0"/>
        <v>777.39907000000005</v>
      </c>
      <c r="H264" s="2">
        <f t="shared" si="1"/>
        <v>0.61000000000001364</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530.89</v>
      </c>
      <c r="D265" s="1">
        <f>'PR-RAS'!E269</f>
        <v>350</v>
      </c>
      <c r="E265" s="1">
        <v>0</v>
      </c>
      <c r="F265" s="1">
        <v>0</v>
      </c>
      <c r="G265" s="2">
        <f t="shared" ref="G265:G521" si="8">(B265/1000)*(C265*1+D265*2)</f>
        <v>324.95495999999997</v>
      </c>
      <c r="H265" s="2">
        <f t="shared" ref="H265:H521" si="9">ABS(C265-ROUND(C265,0))+ABS(D265-ROUND(D265,0))</f>
        <v>0.11000000000001364</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862.5</v>
      </c>
      <c r="E266" s="1">
        <v>0</v>
      </c>
      <c r="F266" s="1">
        <v>0</v>
      </c>
      <c r="G266" s="2">
        <f t="shared" si="8"/>
        <v>457.125</v>
      </c>
      <c r="H266" s="2">
        <f t="shared" si="9"/>
        <v>0.5</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125866.89</v>
      </c>
      <c r="D269" s="1">
        <f>'PR-RAS'!E273</f>
        <v>8283.5</v>
      </c>
      <c r="E269" s="1">
        <v>0</v>
      </c>
      <c r="F269" s="1">
        <v>0</v>
      </c>
      <c r="G269" s="2">
        <f t="shared" si="8"/>
        <v>38172.282520000008</v>
      </c>
      <c r="H269" s="2">
        <f t="shared" si="9"/>
        <v>0.61000000000058208</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124152.51</v>
      </c>
      <c r="D270" s="1">
        <f>'PR-RAS'!E274</f>
        <v>7299.77</v>
      </c>
      <c r="E270" s="1">
        <v>0</v>
      </c>
      <c r="F270" s="1">
        <v>0</v>
      </c>
      <c r="G270" s="2">
        <f t="shared" si="8"/>
        <v>37324.301449999999</v>
      </c>
      <c r="H270" s="2">
        <f t="shared" si="9"/>
        <v>0.72000000000480213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1714.38</v>
      </c>
      <c r="D273" s="1">
        <f>'PR-RAS'!E277</f>
        <v>983.73</v>
      </c>
      <c r="E273" s="1">
        <v>0</v>
      </c>
      <c r="F273" s="1">
        <v>0</v>
      </c>
      <c r="G273" s="2">
        <f t="shared" si="8"/>
        <v>1001.4604800000001</v>
      </c>
      <c r="H273" s="2">
        <f t="shared" si="9"/>
        <v>0.65000000000009095</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174628519.23000002</v>
      </c>
      <c r="D285" s="1">
        <f>'PR-RAS'!E289</f>
        <v>149526275.64000002</v>
      </c>
      <c r="E285" s="1">
        <v>0</v>
      </c>
      <c r="F285" s="1">
        <v>0</v>
      </c>
      <c r="G285" s="2">
        <f t="shared" si="8"/>
        <v>134525424.02484</v>
      </c>
      <c r="H285" s="2">
        <f t="shared" si="9"/>
        <v>0.59000000357627869</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105158748.1099999</v>
      </c>
      <c r="D286" s="1">
        <f>'PR-RAS'!E290</f>
        <v>77173620.48999998</v>
      </c>
      <c r="E286" s="1">
        <v>0</v>
      </c>
      <c r="F286" s="1">
        <v>0</v>
      </c>
      <c r="G286" s="2">
        <f t="shared" si="8"/>
        <v>73959206.890649959</v>
      </c>
      <c r="H286" s="2">
        <f t="shared" si="9"/>
        <v>0.59999987483024597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16511139.43</v>
      </c>
      <c r="D288" s="1">
        <f>'PR-RAS'!E292</f>
        <v>153671134.44</v>
      </c>
      <c r="E288" s="1">
        <v>0</v>
      </c>
      <c r="F288" s="1">
        <v>0</v>
      </c>
      <c r="G288" s="2">
        <f t="shared" si="8"/>
        <v>92945928.184969991</v>
      </c>
      <c r="H288" s="2">
        <f t="shared" si="9"/>
        <v>0.86999999731779099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4056181.69</v>
      </c>
      <c r="D290" s="1">
        <f>'PR-RAS'!E294</f>
        <v>18604953.57</v>
      </c>
      <c r="E290" s="1">
        <v>0</v>
      </c>
      <c r="F290" s="1">
        <v>0</v>
      </c>
      <c r="G290" s="2">
        <f t="shared" si="8"/>
        <v>11925899.671869999</v>
      </c>
      <c r="H290" s="2">
        <f t="shared" si="9"/>
        <v>0.73999999975785613</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282965.24</v>
      </c>
      <c r="D291" s="1">
        <f>'PR-RAS'!E295</f>
        <v>386238.25</v>
      </c>
      <c r="E291" s="1">
        <v>0</v>
      </c>
      <c r="F291" s="1">
        <v>0</v>
      </c>
      <c r="G291" s="2">
        <f t="shared" si="8"/>
        <v>306078.10459999996</v>
      </c>
      <c r="H291" s="2">
        <f t="shared" si="9"/>
        <v>0.48999999999068677</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1534231.95</v>
      </c>
      <c r="D292" s="1">
        <f>'PR-RAS'!E296</f>
        <v>2239011.5699999998</v>
      </c>
      <c r="E292" s="1">
        <v>0</v>
      </c>
      <c r="F292" s="1">
        <v>0</v>
      </c>
      <c r="G292" s="2">
        <f t="shared" si="8"/>
        <v>1749566.2311899997</v>
      </c>
      <c r="H292" s="2">
        <f t="shared" si="9"/>
        <v>0.48000000021420419</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60702.81</v>
      </c>
      <c r="D293" s="1">
        <f>'PR-RAS'!E298</f>
        <v>8906.85</v>
      </c>
      <c r="E293" s="1">
        <v>0</v>
      </c>
      <c r="F293" s="1">
        <v>0</v>
      </c>
      <c r="G293" s="2">
        <f t="shared" si="8"/>
        <v>22926.820919999998</v>
      </c>
      <c r="H293" s="2">
        <f t="shared" si="9"/>
        <v>0.34000000000196451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972</v>
      </c>
      <c r="D294" s="1">
        <f>'PR-RAS'!E299</f>
        <v>0</v>
      </c>
      <c r="E294" s="1">
        <v>0</v>
      </c>
      <c r="F294" s="1">
        <v>0</v>
      </c>
      <c r="G294" s="2">
        <f t="shared" si="8"/>
        <v>284.79599999999999</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972</v>
      </c>
      <c r="D295" s="1">
        <f>'PR-RAS'!E300</f>
        <v>0</v>
      </c>
      <c r="E295" s="1">
        <v>0</v>
      </c>
      <c r="F295" s="1">
        <v>0</v>
      </c>
      <c r="G295" s="2">
        <f t="shared" si="8"/>
        <v>285.76799999999997</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972</v>
      </c>
      <c r="D296" s="1">
        <f>'PR-RAS'!E301</f>
        <v>0</v>
      </c>
      <c r="E296" s="1">
        <v>0</v>
      </c>
      <c r="F296" s="1">
        <v>0</v>
      </c>
      <c r="G296" s="2">
        <f t="shared" si="8"/>
        <v>286.74</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59730.81</v>
      </c>
      <c r="D306" s="1">
        <f>'PR-RAS'!E311</f>
        <v>8906.85</v>
      </c>
      <c r="E306" s="1">
        <v>0</v>
      </c>
      <c r="F306" s="1">
        <v>0</v>
      </c>
      <c r="G306" s="2">
        <f t="shared" si="8"/>
        <v>23651.075549999998</v>
      </c>
      <c r="H306" s="2">
        <f t="shared" si="9"/>
        <v>0.34000000000196451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47707.97</v>
      </c>
      <c r="D307" s="1">
        <f>'PR-RAS'!E312</f>
        <v>4782.1400000000003</v>
      </c>
      <c r="E307" s="1">
        <v>0</v>
      </c>
      <c r="F307" s="1">
        <v>0</v>
      </c>
      <c r="G307" s="2">
        <f t="shared" si="8"/>
        <v>17525.308499999999</v>
      </c>
      <c r="H307" s="2">
        <f t="shared" si="9"/>
        <v>0.16999999999916326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47707.97</v>
      </c>
      <c r="D308" s="1">
        <f>'PR-RAS'!E313</f>
        <v>4782.1400000000003</v>
      </c>
      <c r="E308" s="1">
        <v>0</v>
      </c>
      <c r="F308" s="1">
        <v>0</v>
      </c>
      <c r="G308" s="2">
        <f t="shared" si="8"/>
        <v>17582.580750000001</v>
      </c>
      <c r="H308" s="2">
        <f t="shared" si="9"/>
        <v>0.16999999999916326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1700</v>
      </c>
      <c r="D312" s="1">
        <f>'PR-RAS'!E317</f>
        <v>1165.31</v>
      </c>
      <c r="E312" s="1">
        <v>0</v>
      </c>
      <c r="F312" s="1">
        <v>0</v>
      </c>
      <c r="G312" s="2">
        <f t="shared" si="8"/>
        <v>1253.5228199999999</v>
      </c>
      <c r="H312" s="2">
        <f t="shared" si="9"/>
        <v>0.30999999999994543</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1015.31</v>
      </c>
      <c r="E314" s="1">
        <v>0</v>
      </c>
      <c r="F314" s="1">
        <v>0</v>
      </c>
      <c r="G314" s="2">
        <f t="shared" si="8"/>
        <v>635.58406000000002</v>
      </c>
      <c r="H314" s="2">
        <f t="shared" si="9"/>
        <v>0.30999999999994543</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1600</v>
      </c>
      <c r="D315" s="1">
        <f>'PR-RAS'!E320</f>
        <v>0</v>
      </c>
      <c r="E315" s="1">
        <v>0</v>
      </c>
      <c r="F315" s="1">
        <v>0</v>
      </c>
      <c r="G315" s="2">
        <f t="shared" si="8"/>
        <v>502.4</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100</v>
      </c>
      <c r="D319" s="1">
        <f>'PR-RAS'!E324</f>
        <v>150</v>
      </c>
      <c r="E319" s="1">
        <v>0</v>
      </c>
      <c r="F319" s="1">
        <v>0</v>
      </c>
      <c r="G319" s="2">
        <f t="shared" si="8"/>
        <v>127.2</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10322.84</v>
      </c>
      <c r="D321" s="1">
        <f>'PR-RAS'!E326</f>
        <v>2959.4</v>
      </c>
      <c r="E321" s="1">
        <v>0</v>
      </c>
      <c r="F321" s="1">
        <v>0</v>
      </c>
      <c r="G321" s="2">
        <f t="shared" si="8"/>
        <v>5197.3248000000003</v>
      </c>
      <c r="H321" s="2">
        <f t="shared" si="9"/>
        <v>0.55999999999994543</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10322.84</v>
      </c>
      <c r="D322" s="1">
        <f>'PR-RAS'!E327</f>
        <v>2959.4</v>
      </c>
      <c r="E322" s="1">
        <v>0</v>
      </c>
      <c r="F322" s="1">
        <v>0</v>
      </c>
      <c r="G322" s="2">
        <f t="shared" si="8"/>
        <v>5213.5664399999996</v>
      </c>
      <c r="H322" s="2">
        <f t="shared" si="9"/>
        <v>0.55999999999994543</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112370573.31</v>
      </c>
      <c r="D345" s="1">
        <f>'PR-RAS'!E350</f>
        <v>83981469.909999996</v>
      </c>
      <c r="E345" s="1">
        <v>0</v>
      </c>
      <c r="F345" s="1">
        <v>0</v>
      </c>
      <c r="G345" s="2">
        <f t="shared" si="8"/>
        <v>96434728.516719997</v>
      </c>
      <c r="H345" s="2">
        <f t="shared" si="9"/>
        <v>0.40000000596046448</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1645725.52</v>
      </c>
      <c r="D346" s="1">
        <f>'PR-RAS'!E351</f>
        <v>1951417.59</v>
      </c>
      <c r="E346" s="1">
        <v>0</v>
      </c>
      <c r="F346" s="1">
        <v>0</v>
      </c>
      <c r="G346" s="2">
        <f t="shared" si="8"/>
        <v>1914253.4415</v>
      </c>
      <c r="H346" s="2">
        <f t="shared" si="9"/>
        <v>0.88999999989755452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41759.97</v>
      </c>
      <c r="E347" s="1">
        <v>0</v>
      </c>
      <c r="F347" s="1">
        <v>0</v>
      </c>
      <c r="G347" s="2">
        <f t="shared" si="8"/>
        <v>28897.899239999999</v>
      </c>
      <c r="H347" s="2">
        <f t="shared" si="9"/>
        <v>2.9999999998835847E-2</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41759.97</v>
      </c>
      <c r="E348" s="1">
        <v>0</v>
      </c>
      <c r="F348" s="1">
        <v>0</v>
      </c>
      <c r="G348" s="2">
        <f t="shared" si="8"/>
        <v>28981.419179999997</v>
      </c>
      <c r="H348" s="2">
        <f t="shared" si="9"/>
        <v>2.9999999998835847E-2</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1645725.52</v>
      </c>
      <c r="D351" s="1">
        <f>'PR-RAS'!E356</f>
        <v>1909657.62</v>
      </c>
      <c r="E351" s="1">
        <v>0</v>
      </c>
      <c r="F351" s="1">
        <v>0</v>
      </c>
      <c r="G351" s="2">
        <f t="shared" si="8"/>
        <v>1912764.2659999998</v>
      </c>
      <c r="H351" s="2">
        <f t="shared" si="9"/>
        <v>0.85999999986961484</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11397.26</v>
      </c>
      <c r="D354" s="1">
        <f>'PR-RAS'!E359</f>
        <v>49230</v>
      </c>
      <c r="E354" s="1">
        <v>0</v>
      </c>
      <c r="F354" s="1">
        <v>0</v>
      </c>
      <c r="G354" s="2">
        <f t="shared" si="8"/>
        <v>38779.612779999996</v>
      </c>
      <c r="H354" s="2">
        <f t="shared" si="9"/>
        <v>0.26000000000021828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1630558.93</v>
      </c>
      <c r="D355" s="1">
        <f>'PR-RAS'!E360</f>
        <v>1860427.62</v>
      </c>
      <c r="E355" s="1">
        <v>0</v>
      </c>
      <c r="F355" s="1">
        <v>0</v>
      </c>
      <c r="G355" s="2">
        <f t="shared" si="8"/>
        <v>1894400.6161799999</v>
      </c>
      <c r="H355" s="2">
        <f t="shared" si="9"/>
        <v>0.44999999995343387</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3769.33</v>
      </c>
      <c r="D357" s="1">
        <f>'PR-RAS'!E362</f>
        <v>0</v>
      </c>
      <c r="E357" s="1">
        <v>0</v>
      </c>
      <c r="F357" s="1">
        <v>0</v>
      </c>
      <c r="G357" s="2">
        <f t="shared" si="8"/>
        <v>1341.88148</v>
      </c>
      <c r="H357" s="2">
        <f t="shared" si="9"/>
        <v>0.32999999999992724</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23843520.199999996</v>
      </c>
      <c r="D358" s="1">
        <f>'PR-RAS'!E363</f>
        <v>13346045.539999999</v>
      </c>
      <c r="E358" s="1">
        <v>0</v>
      </c>
      <c r="F358" s="1">
        <v>0</v>
      </c>
      <c r="G358" s="2">
        <f t="shared" si="8"/>
        <v>18041213.226959996</v>
      </c>
      <c r="H358" s="2">
        <f t="shared" si="9"/>
        <v>0.65999999642372131</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19077583.339999996</v>
      </c>
      <c r="D359" s="1">
        <f>'PR-RAS'!E364</f>
        <v>4880434.55</v>
      </c>
      <c r="E359" s="1">
        <v>0</v>
      </c>
      <c r="F359" s="1">
        <v>0</v>
      </c>
      <c r="G359" s="2">
        <f t="shared" si="8"/>
        <v>10324165.97352</v>
      </c>
      <c r="H359" s="2">
        <f t="shared" si="9"/>
        <v>0.7899999963119626</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14585350.949999999</v>
      </c>
      <c r="D360" s="1">
        <f>'PR-RAS'!E365</f>
        <v>3105689.09</v>
      </c>
      <c r="E360" s="1">
        <v>0</v>
      </c>
      <c r="F360" s="1">
        <v>0</v>
      </c>
      <c r="G360" s="2">
        <f t="shared" si="8"/>
        <v>7466025.7576699993</v>
      </c>
      <c r="H360" s="2">
        <f t="shared" si="9"/>
        <v>0.14000000059604645</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4333764.74</v>
      </c>
      <c r="D361" s="1">
        <f>'PR-RAS'!E366</f>
        <v>1124921.2</v>
      </c>
      <c r="E361" s="1">
        <v>0</v>
      </c>
      <c r="F361" s="1">
        <v>0</v>
      </c>
      <c r="G361" s="2">
        <f t="shared" si="8"/>
        <v>2370098.5704000001</v>
      </c>
      <c r="H361" s="2">
        <f t="shared" si="9"/>
        <v>0.45999999972991645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3265</v>
      </c>
      <c r="D362" s="1">
        <f>'PR-RAS'!E367</f>
        <v>381403.45</v>
      </c>
      <c r="E362" s="1">
        <v>0</v>
      </c>
      <c r="F362" s="1">
        <v>0</v>
      </c>
      <c r="G362" s="2">
        <f t="shared" si="8"/>
        <v>276551.9559</v>
      </c>
      <c r="H362" s="2">
        <f t="shared" si="9"/>
        <v>0.45000000001164153</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155202.65</v>
      </c>
      <c r="D363" s="1">
        <f>'PR-RAS'!E368</f>
        <v>268420.81</v>
      </c>
      <c r="E363" s="1">
        <v>0</v>
      </c>
      <c r="F363" s="1">
        <v>0</v>
      </c>
      <c r="G363" s="2">
        <f t="shared" si="8"/>
        <v>250520.02574000001</v>
      </c>
      <c r="H363" s="2">
        <f t="shared" si="9"/>
        <v>0.54000000000814907</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3928969.9</v>
      </c>
      <c r="D364" s="1">
        <f>'PR-RAS'!E369</f>
        <v>5547592.8899999997</v>
      </c>
      <c r="E364" s="1">
        <v>0</v>
      </c>
      <c r="F364" s="1">
        <v>0</v>
      </c>
      <c r="G364" s="2">
        <f t="shared" si="8"/>
        <v>5453768.5118399998</v>
      </c>
      <c r="H364" s="2">
        <f t="shared" si="9"/>
        <v>0.21000000042840838</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1106285.8400000001</v>
      </c>
      <c r="D365" s="1">
        <f>'PR-RAS'!E370</f>
        <v>1753588.64</v>
      </c>
      <c r="E365" s="1">
        <v>0</v>
      </c>
      <c r="F365" s="1">
        <v>0</v>
      </c>
      <c r="G365" s="2">
        <f t="shared" si="8"/>
        <v>1679300.57568</v>
      </c>
      <c r="H365" s="2">
        <f t="shared" si="9"/>
        <v>0.52000000001862645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168829.27</v>
      </c>
      <c r="D366" s="1">
        <f>'PR-RAS'!E371</f>
        <v>107645.37</v>
      </c>
      <c r="E366" s="1">
        <v>0</v>
      </c>
      <c r="F366" s="1">
        <v>0</v>
      </c>
      <c r="G366" s="2">
        <f t="shared" si="8"/>
        <v>140203.80364999999</v>
      </c>
      <c r="H366" s="2">
        <f t="shared" si="9"/>
        <v>0.63999999998486601</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112507.3</v>
      </c>
      <c r="D367" s="1">
        <f>'PR-RAS'!E372</f>
        <v>235390.53</v>
      </c>
      <c r="E367" s="1">
        <v>0</v>
      </c>
      <c r="F367" s="1">
        <v>0</v>
      </c>
      <c r="G367" s="2">
        <f t="shared" si="8"/>
        <v>213483.53975999999</v>
      </c>
      <c r="H367" s="2">
        <f t="shared" si="9"/>
        <v>0.77000000000407454</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1695373.77</v>
      </c>
      <c r="D368" s="1">
        <f>'PR-RAS'!E373</f>
        <v>1861379.35</v>
      </c>
      <c r="E368" s="1">
        <v>0</v>
      </c>
      <c r="F368" s="1">
        <v>0</v>
      </c>
      <c r="G368" s="2">
        <f t="shared" si="8"/>
        <v>1988454.6164900002</v>
      </c>
      <c r="H368" s="2">
        <f t="shared" si="9"/>
        <v>0.58000000007450581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47096.51</v>
      </c>
      <c r="D369" s="1">
        <f>'PR-RAS'!E374</f>
        <v>9969.77</v>
      </c>
      <c r="E369" s="1">
        <v>0</v>
      </c>
      <c r="F369" s="1">
        <v>0</v>
      </c>
      <c r="G369" s="2">
        <f t="shared" si="8"/>
        <v>24669.2664</v>
      </c>
      <c r="H369" s="2">
        <f t="shared" si="9"/>
        <v>0.71999999999752617</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52042.61</v>
      </c>
      <c r="D370" s="1">
        <f>'PR-RAS'!E375</f>
        <v>55578.64</v>
      </c>
      <c r="E370" s="1">
        <v>0</v>
      </c>
      <c r="F370" s="1">
        <v>0</v>
      </c>
      <c r="G370" s="2">
        <f t="shared" si="8"/>
        <v>60220.759410000006</v>
      </c>
      <c r="H370" s="2">
        <f t="shared" si="9"/>
        <v>0.75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746834.6</v>
      </c>
      <c r="D371" s="1">
        <f>'PR-RAS'!E376</f>
        <v>1524040.59</v>
      </c>
      <c r="E371" s="1">
        <v>0</v>
      </c>
      <c r="F371" s="1">
        <v>0</v>
      </c>
      <c r="G371" s="2">
        <f t="shared" si="8"/>
        <v>1404118.8386000001</v>
      </c>
      <c r="H371" s="2">
        <f t="shared" si="9"/>
        <v>0.80999999993946403</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344303.1</v>
      </c>
      <c r="D373" s="1">
        <f>'PR-RAS'!E378</f>
        <v>1605906.8</v>
      </c>
      <c r="E373" s="1">
        <v>0</v>
      </c>
      <c r="F373" s="1">
        <v>0</v>
      </c>
      <c r="G373" s="2">
        <f t="shared" si="8"/>
        <v>1322875.4124</v>
      </c>
      <c r="H373" s="2">
        <f t="shared" si="9"/>
        <v>0.29999999993015081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344303.1</v>
      </c>
      <c r="D374" s="1">
        <f>'PR-RAS'!E379</f>
        <v>1605906.8</v>
      </c>
      <c r="E374" s="1">
        <v>0</v>
      </c>
      <c r="F374" s="1">
        <v>0</v>
      </c>
      <c r="G374" s="2">
        <f t="shared" si="8"/>
        <v>1326431.5291000002</v>
      </c>
      <c r="H374" s="2">
        <f t="shared" si="9"/>
        <v>0.29999999993015081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260513.85</v>
      </c>
      <c r="D378" s="1">
        <f>'PR-RAS'!E383</f>
        <v>360964.34</v>
      </c>
      <c r="E378" s="1">
        <v>0</v>
      </c>
      <c r="F378" s="1">
        <v>0</v>
      </c>
      <c r="G378" s="2">
        <f t="shared" si="8"/>
        <v>370380.83381000004</v>
      </c>
      <c r="H378" s="2">
        <f t="shared" si="9"/>
        <v>0.4900000000197906</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260513.85</v>
      </c>
      <c r="D379" s="1">
        <f>'PR-RAS'!E384</f>
        <v>360964.34</v>
      </c>
      <c r="E379" s="1">
        <v>0</v>
      </c>
      <c r="F379" s="1">
        <v>0</v>
      </c>
      <c r="G379" s="2">
        <f t="shared" si="8"/>
        <v>371363.27634000004</v>
      </c>
      <c r="H379" s="2">
        <f t="shared" si="9"/>
        <v>0.4900000000197906</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21.24</v>
      </c>
      <c r="D383" s="1">
        <f>'PR-RAS'!E388</f>
        <v>100.19</v>
      </c>
      <c r="E383" s="1">
        <v>0</v>
      </c>
      <c r="F383" s="1">
        <v>0</v>
      </c>
      <c r="G383" s="2">
        <f t="shared" si="8"/>
        <v>84.658839999999998</v>
      </c>
      <c r="H383" s="2">
        <f t="shared" si="9"/>
        <v>0.42999999999999616</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21.24</v>
      </c>
      <c r="D384" s="1">
        <f>'PR-RAS'!E389</f>
        <v>100.19</v>
      </c>
      <c r="E384" s="1">
        <v>0</v>
      </c>
      <c r="F384" s="1">
        <v>0</v>
      </c>
      <c r="G384" s="2">
        <f t="shared" si="8"/>
        <v>84.880459999999999</v>
      </c>
      <c r="H384" s="2">
        <f t="shared" si="9"/>
        <v>0.42999999999999616</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232128.77</v>
      </c>
      <c r="D386" s="1">
        <f>'PR-RAS'!E391</f>
        <v>951046.77</v>
      </c>
      <c r="E386" s="1">
        <v>0</v>
      </c>
      <c r="F386" s="1">
        <v>0</v>
      </c>
      <c r="G386" s="2">
        <f t="shared" si="8"/>
        <v>821675.58935000002</v>
      </c>
      <c r="H386" s="2">
        <f t="shared" si="9"/>
        <v>0.45999999999185093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39991.96</v>
      </c>
      <c r="D388" s="1">
        <f>'PR-RAS'!E393</f>
        <v>69157.58</v>
      </c>
      <c r="E388" s="1">
        <v>0</v>
      </c>
      <c r="F388" s="1">
        <v>0</v>
      </c>
      <c r="G388" s="2">
        <f t="shared" si="8"/>
        <v>69004.855439999999</v>
      </c>
      <c r="H388" s="2">
        <f t="shared" si="9"/>
        <v>0.45999999999912689</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74101.81</v>
      </c>
      <c r="D389" s="1">
        <f>'PR-RAS'!E394</f>
        <v>82941.25</v>
      </c>
      <c r="E389" s="1">
        <v>0</v>
      </c>
      <c r="F389" s="1">
        <v>0</v>
      </c>
      <c r="G389" s="2">
        <f t="shared" si="8"/>
        <v>93113.912280000004</v>
      </c>
      <c r="H389" s="2">
        <f t="shared" si="9"/>
        <v>0.44000000000232831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118035</v>
      </c>
      <c r="D390" s="1">
        <f>'PR-RAS'!E395</f>
        <v>798947.94</v>
      </c>
      <c r="E390" s="1">
        <v>0</v>
      </c>
      <c r="F390" s="1">
        <v>0</v>
      </c>
      <c r="G390" s="2">
        <f t="shared" si="8"/>
        <v>667497.11231999996</v>
      </c>
      <c r="H390" s="2">
        <f t="shared" si="9"/>
        <v>6.0000000055879354E-2</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316.87</v>
      </c>
      <c r="E391" s="1">
        <v>0</v>
      </c>
      <c r="F391" s="1">
        <v>0</v>
      </c>
      <c r="G391" s="2">
        <f t="shared" si="8"/>
        <v>247.15860000000001</v>
      </c>
      <c r="H391" s="2">
        <f t="shared" si="9"/>
        <v>0.12999999999999545</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316.87</v>
      </c>
      <c r="E392" s="1">
        <v>0</v>
      </c>
      <c r="F392" s="1">
        <v>0</v>
      </c>
      <c r="G392" s="2">
        <f t="shared" si="8"/>
        <v>247.79234000000002</v>
      </c>
      <c r="H392" s="2">
        <f t="shared" si="9"/>
        <v>0.12999999999999545</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316.87</v>
      </c>
      <c r="E394" s="1">
        <v>0</v>
      </c>
      <c r="F394" s="1">
        <v>0</v>
      </c>
      <c r="G394" s="2">
        <f t="shared" si="8"/>
        <v>249.05982</v>
      </c>
      <c r="H394" s="2">
        <f t="shared" si="9"/>
        <v>0.12999999999999545</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86881327.590000004</v>
      </c>
      <c r="D397" s="1">
        <f>'PR-RAS'!E402</f>
        <v>68683689.909999996</v>
      </c>
      <c r="E397" s="1">
        <v>0</v>
      </c>
      <c r="F397" s="1">
        <v>0</v>
      </c>
      <c r="G397" s="2">
        <f t="shared" si="8"/>
        <v>88802488.13436</v>
      </c>
      <c r="H397" s="2">
        <f t="shared" si="9"/>
        <v>0.5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77999022.75</v>
      </c>
      <c r="D398" s="1">
        <f>'PR-RAS'!E403</f>
        <v>68147357.780000001</v>
      </c>
      <c r="E398" s="1">
        <v>0</v>
      </c>
      <c r="F398" s="1">
        <v>0</v>
      </c>
      <c r="G398" s="2">
        <f t="shared" si="8"/>
        <v>85074614.109070003</v>
      </c>
      <c r="H398" s="2">
        <f t="shared" si="9"/>
        <v>0.4699999988079071</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8847108.0600000005</v>
      </c>
      <c r="D399" s="1">
        <f>'PR-RAS'!E404</f>
        <v>434716.86</v>
      </c>
      <c r="E399" s="1">
        <v>0</v>
      </c>
      <c r="F399" s="1">
        <v>0</v>
      </c>
      <c r="G399" s="2">
        <f t="shared" si="8"/>
        <v>3867183.6284400006</v>
      </c>
      <c r="H399" s="2">
        <f t="shared" si="9"/>
        <v>0.20000000053551048</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35196.78</v>
      </c>
      <c r="D401" s="1">
        <f>'PR-RAS'!E406</f>
        <v>101615.27</v>
      </c>
      <c r="E401" s="1">
        <v>0</v>
      </c>
      <c r="F401" s="1">
        <v>0</v>
      </c>
      <c r="G401" s="2">
        <f t="shared" si="8"/>
        <v>95370.928000000014</v>
      </c>
      <c r="H401" s="2">
        <f t="shared" si="9"/>
        <v>0.49000000000523869</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112309870.5</v>
      </c>
      <c r="D403" s="1">
        <f>'PR-RAS'!E408</f>
        <v>83972563.060000002</v>
      </c>
      <c r="E403" s="1">
        <v>0</v>
      </c>
      <c r="F403" s="1">
        <v>0</v>
      </c>
      <c r="G403" s="2">
        <f t="shared" si="8"/>
        <v>112662508.64124002</v>
      </c>
      <c r="H403" s="2">
        <f t="shared" si="9"/>
        <v>0.56000000238418579</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71759151.25</v>
      </c>
      <c r="D405" s="1">
        <f>'PR-RAS'!E410</f>
        <v>170447720.63999999</v>
      </c>
      <c r="E405" s="1">
        <v>0</v>
      </c>
      <c r="F405" s="1">
        <v>0</v>
      </c>
      <c r="G405" s="2">
        <f t="shared" si="8"/>
        <v>166712455.38212001</v>
      </c>
      <c r="H405" s="2">
        <f t="shared" si="9"/>
        <v>0.61000001430511475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47846.58</v>
      </c>
      <c r="D406" s="1">
        <f>'PR-RAS'!E411</f>
        <v>29956.71</v>
      </c>
      <c r="E406" s="1">
        <v>0</v>
      </c>
      <c r="F406" s="1">
        <v>0</v>
      </c>
      <c r="G406" s="2">
        <f t="shared" si="8"/>
        <v>43642.8</v>
      </c>
      <c r="H406" s="2">
        <f t="shared" si="9"/>
        <v>0.70999999999912689</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279847970.14999992</v>
      </c>
      <c r="D407" s="1">
        <f>'PR-RAS'!E412</f>
        <v>226708802.97999999</v>
      </c>
      <c r="E407" s="1">
        <v>0</v>
      </c>
      <c r="F407" s="1">
        <v>0</v>
      </c>
      <c r="G407" s="2">
        <f t="shared" si="8"/>
        <v>297705823.90065998</v>
      </c>
      <c r="H407" s="2">
        <f t="shared" si="9"/>
        <v>0.16999992728233337</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286999092.54000002</v>
      </c>
      <c r="D408" s="1">
        <f>'PR-RAS'!E413</f>
        <v>233507745.55000001</v>
      </c>
      <c r="E408" s="1">
        <v>0</v>
      </c>
      <c r="F408" s="1">
        <v>0</v>
      </c>
      <c r="G408" s="2">
        <f t="shared" si="8"/>
        <v>306883935.54148</v>
      </c>
      <c r="H408" s="2">
        <f t="shared" si="9"/>
        <v>0.90999996662139893</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7151122.3900001049</v>
      </c>
      <c r="D410" s="1">
        <f>'PR-RAS'!E415</f>
        <v>6798942.5700000226</v>
      </c>
      <c r="E410" s="1">
        <v>0</v>
      </c>
      <c r="F410" s="1">
        <v>0</v>
      </c>
      <c r="G410" s="2">
        <f t="shared" si="8"/>
        <v>8486344.0797700603</v>
      </c>
      <c r="H410" s="2">
        <f t="shared" si="9"/>
        <v>0.82000008225440979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55248011.82</v>
      </c>
      <c r="D412" s="1">
        <f>'PR-RAS'!E417</f>
        <v>16776586.199999988</v>
      </c>
      <c r="E412" s="1">
        <v>0</v>
      </c>
      <c r="F412" s="1">
        <v>0</v>
      </c>
      <c r="G412" s="2">
        <f t="shared" si="8"/>
        <v>36497286.714419983</v>
      </c>
      <c r="H412" s="2">
        <f t="shared" si="9"/>
        <v>0.37999998778104782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4104028.27</v>
      </c>
      <c r="D413" s="1">
        <f>'PR-RAS'!E418</f>
        <v>18634910.280000001</v>
      </c>
      <c r="E413" s="1">
        <v>0</v>
      </c>
      <c r="F413" s="1">
        <v>0</v>
      </c>
      <c r="G413" s="2">
        <f t="shared" si="8"/>
        <v>17046025.71796</v>
      </c>
      <c r="H413" s="2">
        <f t="shared" si="9"/>
        <v>0.55000000121071935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426947.02</v>
      </c>
      <c r="D414" s="1">
        <f>'PR-RAS'!E420</f>
        <v>0</v>
      </c>
      <c r="E414" s="1">
        <v>0</v>
      </c>
      <c r="F414" s="1">
        <v>0</v>
      </c>
      <c r="G414" s="2">
        <f t="shared" si="8"/>
        <v>176329.11926000001</v>
      </c>
      <c r="H414" s="2">
        <f t="shared" si="9"/>
        <v>2.0000000018626451E-2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6405.24</v>
      </c>
      <c r="D415" s="1">
        <f>'PR-RAS'!E421</f>
        <v>0</v>
      </c>
      <c r="E415" s="1">
        <v>0</v>
      </c>
      <c r="F415" s="1">
        <v>0</v>
      </c>
      <c r="G415" s="2">
        <f t="shared" si="8"/>
        <v>2651.7693599999998</v>
      </c>
      <c r="H415" s="2">
        <f t="shared" si="9"/>
        <v>0.23999999999978172</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6405.24</v>
      </c>
      <c r="D429" s="1">
        <f>'PR-RAS'!E435</f>
        <v>0</v>
      </c>
      <c r="E429" s="1">
        <v>0</v>
      </c>
      <c r="F429" s="1">
        <v>0</v>
      </c>
      <c r="G429" s="2">
        <f t="shared" si="8"/>
        <v>2741.44272</v>
      </c>
      <c r="H429" s="2">
        <f t="shared" si="9"/>
        <v>0.23999999999978172</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6405.24</v>
      </c>
      <c r="D432" s="1">
        <f>'PR-RAS'!E438</f>
        <v>0</v>
      </c>
      <c r="E432" s="1">
        <v>0</v>
      </c>
      <c r="F432" s="1">
        <v>0</v>
      </c>
      <c r="G432" s="2">
        <f t="shared" si="8"/>
        <v>2760.6584399999997</v>
      </c>
      <c r="H432" s="2">
        <f t="shared" si="9"/>
        <v>0.23999999999978172</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4524.1499999999996</v>
      </c>
      <c r="D466" s="1">
        <f>'PR-RAS'!E472</f>
        <v>0</v>
      </c>
      <c r="E466" s="1">
        <v>0</v>
      </c>
      <c r="F466" s="1">
        <v>0</v>
      </c>
      <c r="G466" s="2">
        <f t="shared" si="8"/>
        <v>2103.72975</v>
      </c>
      <c r="H466" s="2">
        <f t="shared" si="9"/>
        <v>0.1499999999996362</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4524.1499999999996</v>
      </c>
      <c r="D475" s="1">
        <f>'PR-RAS'!E481</f>
        <v>0</v>
      </c>
      <c r="E475" s="1">
        <v>0</v>
      </c>
      <c r="F475" s="1">
        <v>0</v>
      </c>
      <c r="G475" s="2">
        <f t="shared" si="8"/>
        <v>2144.4470999999999</v>
      </c>
      <c r="H475" s="2">
        <f t="shared" si="9"/>
        <v>0.1499999999996362</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4524.1499999999996</v>
      </c>
      <c r="D476" s="1">
        <f>'PR-RAS'!E482</f>
        <v>0</v>
      </c>
      <c r="E476" s="1">
        <v>0</v>
      </c>
      <c r="F476" s="1">
        <v>0</v>
      </c>
      <c r="G476" s="2">
        <f t="shared" si="8"/>
        <v>2148.9712499999996</v>
      </c>
      <c r="H476" s="2">
        <f t="shared" si="9"/>
        <v>0.1499999999996362</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416017.63</v>
      </c>
      <c r="D478" s="1">
        <f>'PR-RAS'!E484</f>
        <v>0</v>
      </c>
      <c r="E478" s="1">
        <v>0</v>
      </c>
      <c r="F478" s="1">
        <v>0</v>
      </c>
      <c r="G478" s="2">
        <f t="shared" si="8"/>
        <v>198440.40951</v>
      </c>
      <c r="H478" s="2">
        <f t="shared" si="9"/>
        <v>0.36999999999534339</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271101.21999999997</v>
      </c>
      <c r="D489" s="1">
        <f>'PR-RAS'!E495</f>
        <v>0</v>
      </c>
      <c r="E489" s="1">
        <v>0</v>
      </c>
      <c r="F489" s="1">
        <v>0</v>
      </c>
      <c r="G489" s="2">
        <f t="shared" si="8"/>
        <v>132297.39535999999</v>
      </c>
      <c r="H489" s="2">
        <f t="shared" si="9"/>
        <v>0.21999999997206032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271101.21999999997</v>
      </c>
      <c r="D490" s="1">
        <f>'PR-RAS'!E496</f>
        <v>0</v>
      </c>
      <c r="E490" s="1">
        <v>0</v>
      </c>
      <c r="F490" s="1">
        <v>0</v>
      </c>
      <c r="G490" s="2">
        <f t="shared" si="8"/>
        <v>132568.49657999998</v>
      </c>
      <c r="H490" s="2">
        <f t="shared" si="9"/>
        <v>0.21999999997206032</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144916.41</v>
      </c>
      <c r="D501" s="1">
        <f>'PR-RAS'!E507</f>
        <v>0</v>
      </c>
      <c r="E501" s="1">
        <v>0</v>
      </c>
      <c r="F501" s="1">
        <v>0</v>
      </c>
      <c r="G501" s="2">
        <f t="shared" si="8"/>
        <v>72458.205000000002</v>
      </c>
      <c r="H501" s="2">
        <f t="shared" si="9"/>
        <v>0.41000000000349246</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68392.72</v>
      </c>
      <c r="D502" s="1">
        <f>'PR-RAS'!E508</f>
        <v>0</v>
      </c>
      <c r="E502" s="1">
        <v>0</v>
      </c>
      <c r="F502" s="1">
        <v>0</v>
      </c>
      <c r="G502" s="2">
        <f t="shared" si="8"/>
        <v>34264.752720000004</v>
      </c>
      <c r="H502" s="2">
        <f t="shared" si="9"/>
        <v>0.27999999999883585</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76523.69</v>
      </c>
      <c r="D506" s="1">
        <f>'PR-RAS'!E512</f>
        <v>0</v>
      </c>
      <c r="E506" s="1">
        <v>0</v>
      </c>
      <c r="F506" s="1">
        <v>0</v>
      </c>
      <c r="G506" s="2">
        <f t="shared" si="8"/>
        <v>38644.463450000003</v>
      </c>
      <c r="H506" s="2">
        <f t="shared" si="9"/>
        <v>0.30999999999767169</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3390518.03</v>
      </c>
      <c r="D522" s="1">
        <f>'PR-RAS'!E528</f>
        <v>986963.83000000007</v>
      </c>
      <c r="E522" s="1">
        <v>0</v>
      </c>
      <c r="F522" s="1">
        <v>0</v>
      </c>
      <c r="G522" s="2">
        <f t="shared" ref="G522:G809" si="10">(B522/1000)*(C522*1+D522*2)</f>
        <v>2794876.2044899999</v>
      </c>
      <c r="H522" s="2">
        <f t="shared" ref="H522:H809" si="11">ABS(C522-ROUND(C522,0))+ABS(D522-ROUND(D522,0))</f>
        <v>0.19999999972060323</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3390518.03</v>
      </c>
      <c r="D587" s="1">
        <f>'PR-RAS'!E593</f>
        <v>986963.83000000007</v>
      </c>
      <c r="E587" s="1">
        <v>0</v>
      </c>
      <c r="F587" s="1">
        <v>0</v>
      </c>
      <c r="G587" s="2">
        <f t="shared" si="10"/>
        <v>3143565.1743399994</v>
      </c>
      <c r="H587" s="2">
        <f t="shared" si="11"/>
        <v>0.19999999972060323</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133795.79999999999</v>
      </c>
      <c r="E593" s="1">
        <v>0</v>
      </c>
      <c r="F593" s="1">
        <v>0</v>
      </c>
      <c r="G593" s="2">
        <f t="shared" si="10"/>
        <v>158414.22719999996</v>
      </c>
      <c r="H593" s="2">
        <f t="shared" si="11"/>
        <v>0.20000000001164153</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133795.79999999999</v>
      </c>
      <c r="E594" s="1">
        <v>0</v>
      </c>
      <c r="F594" s="1">
        <v>0</v>
      </c>
      <c r="G594" s="2">
        <f t="shared" si="10"/>
        <v>158681.81879999998</v>
      </c>
      <c r="H594" s="2">
        <f t="shared" si="11"/>
        <v>0.20000000001164153</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2950506.05</v>
      </c>
      <c r="D599" s="1">
        <f>'PR-RAS'!E605</f>
        <v>784775.31</v>
      </c>
      <c r="E599" s="1">
        <v>0</v>
      </c>
      <c r="F599" s="1">
        <v>0</v>
      </c>
      <c r="G599" s="2">
        <f t="shared" si="10"/>
        <v>2702993.8886599997</v>
      </c>
      <c r="H599" s="2">
        <f t="shared" si="11"/>
        <v>0.35999999986961484</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2950506.05</v>
      </c>
      <c r="D600" s="1">
        <f>'PR-RAS'!E606</f>
        <v>784775.31</v>
      </c>
      <c r="E600" s="1">
        <v>0</v>
      </c>
      <c r="F600" s="1">
        <v>0</v>
      </c>
      <c r="G600" s="2">
        <f t="shared" si="10"/>
        <v>2707513.94533</v>
      </c>
      <c r="H600" s="2">
        <f t="shared" si="11"/>
        <v>0.35999999986961484</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440011.98</v>
      </c>
      <c r="D611" s="1">
        <f>'PR-RAS'!E617</f>
        <v>68392.72</v>
      </c>
      <c r="E611" s="1">
        <v>0</v>
      </c>
      <c r="F611" s="1">
        <v>0</v>
      </c>
      <c r="G611" s="2">
        <f t="shared" si="10"/>
        <v>351846.42619999993</v>
      </c>
      <c r="H611" s="2">
        <f t="shared" si="11"/>
        <v>0.3000000000174623</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440011.98</v>
      </c>
      <c r="D612" s="1">
        <f>'PR-RAS'!E618</f>
        <v>68392.72</v>
      </c>
      <c r="E612" s="1">
        <v>0</v>
      </c>
      <c r="F612" s="1">
        <v>0</v>
      </c>
      <c r="G612" s="2">
        <f t="shared" si="10"/>
        <v>352423.22361999995</v>
      </c>
      <c r="H612" s="2">
        <f t="shared" si="11"/>
        <v>0.3000000000174623</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2963571.01</v>
      </c>
      <c r="D630" s="1">
        <f>'PR-RAS'!E636</f>
        <v>986963.83000000007</v>
      </c>
      <c r="E630" s="1">
        <v>0</v>
      </c>
      <c r="F630" s="1">
        <v>0</v>
      </c>
      <c r="G630" s="2">
        <f t="shared" si="10"/>
        <v>3105686.6634300002</v>
      </c>
      <c r="H630" s="2">
        <f t="shared" si="11"/>
        <v>0.17999999970197678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27896412.379999999</v>
      </c>
      <c r="D631" s="1">
        <f>'PR-RAS'!E637</f>
        <v>18515514.489999998</v>
      </c>
      <c r="E631" s="1">
        <v>0</v>
      </c>
      <c r="F631" s="1">
        <v>0</v>
      </c>
      <c r="G631" s="2">
        <f t="shared" si="10"/>
        <v>40904288.0568</v>
      </c>
      <c r="H631" s="2">
        <f t="shared" si="11"/>
        <v>0.86999999731779099</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280274917.1699999</v>
      </c>
      <c r="D633" s="1">
        <f>'PR-RAS'!E639</f>
        <v>226708802.97999999</v>
      </c>
      <c r="E633" s="1">
        <v>0</v>
      </c>
      <c r="F633" s="1">
        <v>0</v>
      </c>
      <c r="G633" s="2">
        <f t="shared" si="10"/>
        <v>463693674.61815995</v>
      </c>
      <c r="H633" s="2">
        <f t="shared" si="11"/>
        <v>0.18999990820884705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290389610.56999999</v>
      </c>
      <c r="D634" s="1">
        <f>'PR-RAS'!E640</f>
        <v>234494709.38000003</v>
      </c>
      <c r="E634" s="1">
        <v>0</v>
      </c>
      <c r="F634" s="1">
        <v>0</v>
      </c>
      <c r="G634" s="2">
        <f t="shared" si="10"/>
        <v>480686925.56589001</v>
      </c>
      <c r="H634" s="2">
        <f t="shared" si="11"/>
        <v>0.81000003218650818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10114693.400000095</v>
      </c>
      <c r="D636" s="1">
        <f>'PR-RAS'!E642</f>
        <v>7785906.4000000358</v>
      </c>
      <c r="E636" s="1">
        <v>0</v>
      </c>
      <c r="F636" s="1">
        <v>0</v>
      </c>
      <c r="G636" s="2">
        <f t="shared" si="10"/>
        <v>16310931.437000107</v>
      </c>
      <c r="H636" s="2">
        <f t="shared" si="11"/>
        <v>0.80000013113021851</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1738928.2900000103</v>
      </c>
      <c r="E637" s="1">
        <v>0</v>
      </c>
      <c r="F637" s="1">
        <v>0</v>
      </c>
      <c r="G637" s="2">
        <f t="shared" si="10"/>
        <v>2211916.7848800132</v>
      </c>
      <c r="H637" s="2">
        <f t="shared" si="11"/>
        <v>0.29000001028180122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27351599.440000001</v>
      </c>
      <c r="D638" s="1">
        <f>'PR-RAS'!E644</f>
        <v>0</v>
      </c>
      <c r="E638" s="1">
        <v>0</v>
      </c>
      <c r="F638" s="1">
        <v>0</v>
      </c>
      <c r="G638" s="2">
        <f t="shared" si="10"/>
        <v>17422968.843280002</v>
      </c>
      <c r="H638" s="2">
        <f t="shared" si="11"/>
        <v>0.44000000134110451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37466292.840000093</v>
      </c>
      <c r="D640" s="1">
        <f>'PR-RAS'!E646</f>
        <v>6046978.1100000255</v>
      </c>
      <c r="E640" s="1">
        <v>0</v>
      </c>
      <c r="F640" s="1">
        <v>0</v>
      </c>
      <c r="G640" s="2">
        <f t="shared" si="10"/>
        <v>31668999.149340093</v>
      </c>
      <c r="H640" s="2">
        <f t="shared" si="11"/>
        <v>0.26999993249773979</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4304708.6500000004</v>
      </c>
      <c r="D641" s="1">
        <f>'PR-RAS'!E647</f>
        <v>3889235.37</v>
      </c>
      <c r="E641" s="1">
        <v>0</v>
      </c>
      <c r="F641" s="1">
        <v>0</v>
      </c>
      <c r="G641" s="2">
        <f t="shared" si="10"/>
        <v>7733234.8096000003</v>
      </c>
      <c r="H641" s="2">
        <f t="shared" si="11"/>
        <v>0.71999999973922968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26835977.960000001</v>
      </c>
      <c r="D642" s="1">
        <f>'PR-RAS'!E649</f>
        <v>26877309.57</v>
      </c>
      <c r="E642" s="1">
        <v>0</v>
      </c>
      <c r="F642" s="1">
        <v>0</v>
      </c>
      <c r="G642" s="2">
        <f t="shared" si="10"/>
        <v>51658572.741099998</v>
      </c>
      <c r="H642" s="2">
        <f t="shared" si="11"/>
        <v>0.4699999988079071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303176521.11000001</v>
      </c>
      <c r="D643" s="1">
        <f>'PR-RAS'!E650</f>
        <v>221378896.03999999</v>
      </c>
      <c r="E643" s="1">
        <v>0</v>
      </c>
      <c r="F643" s="1">
        <v>0</v>
      </c>
      <c r="G643" s="2">
        <f t="shared" si="10"/>
        <v>478889829.06798005</v>
      </c>
      <c r="H643" s="2">
        <f t="shared" si="11"/>
        <v>0.15000000596046448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302088904.93000001</v>
      </c>
      <c r="D644" s="1">
        <f>'PR-RAS'!E651</f>
        <v>221429059.02000001</v>
      </c>
      <c r="E644" s="1">
        <v>0</v>
      </c>
      <c r="F644" s="1">
        <v>0</v>
      </c>
      <c r="G644" s="2">
        <f t="shared" si="10"/>
        <v>479000935.76971</v>
      </c>
      <c r="H644" s="2">
        <f t="shared" si="11"/>
        <v>9.0000003576278687E-2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27923594.139999986</v>
      </c>
      <c r="D645" s="1">
        <f>'PR-RAS'!E652</f>
        <v>26827146.589999974</v>
      </c>
      <c r="E645" s="1">
        <v>0</v>
      </c>
      <c r="F645" s="1">
        <v>0</v>
      </c>
      <c r="G645" s="2">
        <f t="shared" si="10"/>
        <v>52536159.43407996</v>
      </c>
      <c r="H645" s="2">
        <f t="shared" si="11"/>
        <v>0.55000001192092896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211</v>
      </c>
      <c r="D646" s="1">
        <f>'PR-RAS'!E653</f>
        <v>212</v>
      </c>
      <c r="E646" s="1">
        <v>0</v>
      </c>
      <c r="F646" s="1">
        <v>0</v>
      </c>
      <c r="G646" s="2">
        <f t="shared" si="10"/>
        <v>409.57499999999999</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4849</v>
      </c>
      <c r="D647" s="1">
        <f>'PR-RAS'!E654</f>
        <v>3861</v>
      </c>
      <c r="E647" s="1">
        <v>0</v>
      </c>
      <c r="F647" s="1">
        <v>0</v>
      </c>
      <c r="G647" s="2">
        <f t="shared" si="10"/>
        <v>8120.866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203</v>
      </c>
      <c r="D648" s="1">
        <f>'PR-RAS'!E655</f>
        <v>202</v>
      </c>
      <c r="E648" s="1">
        <v>0</v>
      </c>
      <c r="F648" s="1">
        <v>0</v>
      </c>
      <c r="G648" s="2">
        <f t="shared" si="10"/>
        <v>392.72899999999998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4184</v>
      </c>
      <c r="D649" s="1">
        <f>'PR-RAS'!E656</f>
        <v>3411</v>
      </c>
      <c r="E649" s="1">
        <v>0</v>
      </c>
      <c r="F649" s="1">
        <v>0</v>
      </c>
      <c r="G649" s="2">
        <f t="shared" si="10"/>
        <v>7131.8879999999999</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2281216.0699999998</v>
      </c>
      <c r="D650" s="1">
        <f>'PR-RAS'!E657</f>
        <v>3274418.38</v>
      </c>
      <c r="E650" s="1">
        <v>0</v>
      </c>
      <c r="F650" s="1">
        <v>0</v>
      </c>
      <c r="G650" s="2">
        <f t="shared" si="10"/>
        <v>5730704.2866700003</v>
      </c>
      <c r="H650" s="2">
        <f t="shared" si="11"/>
        <v>0.44999999972060323</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854882.61</v>
      </c>
      <c r="D652" s="1">
        <f>'PR-RAS'!E659</f>
        <v>945147.3</v>
      </c>
      <c r="E652" s="1">
        <v>0</v>
      </c>
      <c r="F652" s="1">
        <v>0</v>
      </c>
      <c r="G652" s="2">
        <f t="shared" si="10"/>
        <v>1787110.3637099999</v>
      </c>
      <c r="H652" s="2">
        <f t="shared" si="11"/>
        <v>0.69000000006053597</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9336579.4800000004</v>
      </c>
      <c r="D654" s="1">
        <f>'PR-RAS'!E661</f>
        <v>8090475.46</v>
      </c>
      <c r="E654" s="1">
        <v>0</v>
      </c>
      <c r="F654" s="1">
        <v>0</v>
      </c>
      <c r="G654" s="2">
        <f t="shared" si="10"/>
        <v>16662947.351199999</v>
      </c>
      <c r="H654" s="2">
        <f t="shared" si="11"/>
        <v>0.94000000040978193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785.85</v>
      </c>
      <c r="D655" s="1">
        <f>'PR-RAS'!E662</f>
        <v>1872.05</v>
      </c>
      <c r="E655" s="1">
        <v>0</v>
      </c>
      <c r="F655" s="1">
        <v>0</v>
      </c>
      <c r="G655" s="2">
        <f t="shared" si="10"/>
        <v>2962.5873000000001</v>
      </c>
      <c r="H655" s="2">
        <f t="shared" si="11"/>
        <v>0.19999999999993179</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506161.91999999998</v>
      </c>
      <c r="D656" s="1">
        <f>'PR-RAS'!E663</f>
        <v>545610.32999999996</v>
      </c>
      <c r="E656" s="1">
        <v>0</v>
      </c>
      <c r="F656" s="1">
        <v>0</v>
      </c>
      <c r="G656" s="2">
        <f t="shared" si="10"/>
        <v>1046285.5898999999</v>
      </c>
      <c r="H656" s="2">
        <f t="shared" si="11"/>
        <v>0.40999999997438863</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116974.62</v>
      </c>
      <c r="D657" s="1">
        <f>'PR-RAS'!E664</f>
        <v>119785.93</v>
      </c>
      <c r="E657" s="1">
        <v>0</v>
      </c>
      <c r="F657" s="1">
        <v>0</v>
      </c>
      <c r="G657" s="2">
        <f t="shared" si="10"/>
        <v>233894.49088</v>
      </c>
      <c r="H657" s="2">
        <f t="shared" si="11"/>
        <v>0.45000000001164153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106197384.06999999</v>
      </c>
      <c r="D658" s="1">
        <f>'PR-RAS'!E665</f>
        <v>55740202.170000002</v>
      </c>
      <c r="E658" s="1">
        <v>0</v>
      </c>
      <c r="F658" s="1">
        <v>0</v>
      </c>
      <c r="G658" s="2">
        <f t="shared" si="10"/>
        <v>143014306.98537001</v>
      </c>
      <c r="H658" s="2">
        <f t="shared" si="11"/>
        <v>0.23999999463558197</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3982</v>
      </c>
      <c r="E661" s="1">
        <v>0</v>
      </c>
      <c r="F661" s="1">
        <v>0</v>
      </c>
      <c r="G661" s="2">
        <f t="shared" si="10"/>
        <v>5256.2400000000007</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4377429.38</v>
      </c>
      <c r="D662" s="1">
        <f>'PR-RAS'!E669</f>
        <v>888212.96</v>
      </c>
      <c r="E662" s="1">
        <v>0</v>
      </c>
      <c r="F662" s="1">
        <v>0</v>
      </c>
      <c r="G662" s="2">
        <f t="shared" si="10"/>
        <v>4067698.3533000001</v>
      </c>
      <c r="H662" s="2">
        <f t="shared" si="11"/>
        <v>0.41999999992549419</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3846.76</v>
      </c>
      <c r="E663" s="1">
        <v>0</v>
      </c>
      <c r="F663" s="1">
        <v>0</v>
      </c>
      <c r="G663" s="2">
        <f t="shared" si="10"/>
        <v>5093.1102400000009</v>
      </c>
      <c r="H663" s="2">
        <f t="shared" si="11"/>
        <v>0.23999999999978172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260</v>
      </c>
      <c r="D664" s="1">
        <f>'PR-RAS'!E671</f>
        <v>30</v>
      </c>
      <c r="E664" s="1">
        <v>0</v>
      </c>
      <c r="F664" s="1">
        <v>0</v>
      </c>
      <c r="G664" s="2">
        <f t="shared" si="10"/>
        <v>212.16000000000003</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41461892.899999999</v>
      </c>
      <c r="D668" s="1">
        <f>'PR-RAS'!E675</f>
        <v>49289424.18</v>
      </c>
      <c r="E668" s="1">
        <v>0</v>
      </c>
      <c r="F668" s="1">
        <v>0</v>
      </c>
      <c r="G668" s="2">
        <f t="shared" si="10"/>
        <v>93407174.420420006</v>
      </c>
      <c r="H668" s="2">
        <f t="shared" si="11"/>
        <v>0.2800000011920929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2782891.28</v>
      </c>
      <c r="D669" s="1">
        <f>'PR-RAS'!E676</f>
        <v>3683421.13</v>
      </c>
      <c r="E669" s="1">
        <v>0</v>
      </c>
      <c r="F669" s="1">
        <v>0</v>
      </c>
      <c r="G669" s="2">
        <f t="shared" si="10"/>
        <v>6780022.0047199996</v>
      </c>
      <c r="H669" s="2">
        <f t="shared" si="11"/>
        <v>0.40999999968335032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570650.55000000005</v>
      </c>
      <c r="D670" s="1">
        <f>'PR-RAS'!E677</f>
        <v>1631864.2</v>
      </c>
      <c r="E670" s="1">
        <v>0</v>
      </c>
      <c r="F670" s="1">
        <v>0</v>
      </c>
      <c r="G670" s="2">
        <f t="shared" si="10"/>
        <v>2565199.5175500005</v>
      </c>
      <c r="H670" s="2">
        <f t="shared" si="11"/>
        <v>0.64999999990686774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1068532.96</v>
      </c>
      <c r="D671" s="1">
        <f>'PR-RAS'!E678</f>
        <v>313511.67999999999</v>
      </c>
      <c r="E671" s="1">
        <v>0</v>
      </c>
      <c r="F671" s="1">
        <v>0</v>
      </c>
      <c r="G671" s="2">
        <f t="shared" si="10"/>
        <v>1136022.7344</v>
      </c>
      <c r="H671" s="2">
        <f t="shared" si="11"/>
        <v>0.36000000004423782</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2243399.59</v>
      </c>
      <c r="D687" s="1">
        <f>'PR-RAS'!E694</f>
        <v>1671758.83</v>
      </c>
      <c r="E687" s="1">
        <v>0</v>
      </c>
      <c r="F687" s="1">
        <v>0</v>
      </c>
      <c r="G687" s="2">
        <f t="shared" si="10"/>
        <v>3832625.2335000001</v>
      </c>
      <c r="H687" s="2">
        <f t="shared" si="11"/>
        <v>0.58000000007450581</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46381</v>
      </c>
      <c r="E688" s="1">
        <v>0</v>
      </c>
      <c r="F688" s="1">
        <v>0</v>
      </c>
      <c r="G688" s="2">
        <f t="shared" si="10"/>
        <v>63727.494000000006</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8597.58</v>
      </c>
      <c r="D689" s="1">
        <f>'PR-RAS'!E696</f>
        <v>63458.09</v>
      </c>
      <c r="E689" s="1">
        <v>0</v>
      </c>
      <c r="F689" s="1">
        <v>0</v>
      </c>
      <c r="G689" s="2">
        <f t="shared" si="10"/>
        <v>93233.466879999978</v>
      </c>
      <c r="H689" s="2">
        <f t="shared" si="11"/>
        <v>0.5099999999965803</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328809.26</v>
      </c>
      <c r="D690" s="1">
        <f>'PR-RAS'!E697</f>
        <v>537386.48</v>
      </c>
      <c r="E690" s="1">
        <v>0</v>
      </c>
      <c r="F690" s="1">
        <v>0</v>
      </c>
      <c r="G690" s="2">
        <f t="shared" si="10"/>
        <v>967068.14957999985</v>
      </c>
      <c r="H690" s="2">
        <f t="shared" si="11"/>
        <v>0.73999999999068677</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191469.95</v>
      </c>
      <c r="D691" s="1">
        <f>'PR-RAS'!E698</f>
        <v>13571440.84</v>
      </c>
      <c r="E691" s="1">
        <v>0</v>
      </c>
      <c r="F691" s="1">
        <v>0</v>
      </c>
      <c r="G691" s="2">
        <f t="shared" si="10"/>
        <v>18860702.624699999</v>
      </c>
      <c r="H691" s="2">
        <f t="shared" si="11"/>
        <v>0.21000000013737008</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27671.26</v>
      </c>
      <c r="E694" s="1">
        <v>0</v>
      </c>
      <c r="F694" s="1">
        <v>0</v>
      </c>
      <c r="G694" s="2">
        <f t="shared" si="10"/>
        <v>38352.366359999993</v>
      </c>
      <c r="H694" s="2">
        <f t="shared" si="11"/>
        <v>0.25999999999839929</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3701633.08</v>
      </c>
      <c r="D703" s="1">
        <f>'PR-RAS'!E710</f>
        <v>5380049.7699999996</v>
      </c>
      <c r="E703" s="1">
        <v>0</v>
      </c>
      <c r="F703" s="1">
        <v>0</v>
      </c>
      <c r="G703" s="2">
        <f t="shared" si="10"/>
        <v>10152136.299239999</v>
      </c>
      <c r="H703" s="2">
        <f t="shared" si="11"/>
        <v>0.31000000052154064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19030.64</v>
      </c>
      <c r="D705" s="1">
        <f>'PR-RAS'!E712</f>
        <v>40013.160000000003</v>
      </c>
      <c r="E705" s="1">
        <v>0</v>
      </c>
      <c r="F705" s="1">
        <v>0</v>
      </c>
      <c r="G705" s="2">
        <f t="shared" si="10"/>
        <v>69736.099839999995</v>
      </c>
      <c r="H705" s="2">
        <f t="shared" si="11"/>
        <v>0.52000000000407454</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182673.55</v>
      </c>
      <c r="D709" s="1">
        <f>'PR-RAS'!E716</f>
        <v>162834.6</v>
      </c>
      <c r="E709" s="1">
        <v>0</v>
      </c>
      <c r="F709" s="1">
        <v>0</v>
      </c>
      <c r="G709" s="2">
        <f t="shared" si="10"/>
        <v>359906.66699999996</v>
      </c>
      <c r="H709" s="2">
        <f t="shared" si="11"/>
        <v>0.85000000000582077</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337081.38</v>
      </c>
      <c r="D710" s="1">
        <f>'PR-RAS'!E717</f>
        <v>218373.16</v>
      </c>
      <c r="E710" s="1">
        <v>0</v>
      </c>
      <c r="F710" s="1">
        <v>0</v>
      </c>
      <c r="G710" s="2">
        <f t="shared" si="10"/>
        <v>548643.83929999999</v>
      </c>
      <c r="H710" s="2">
        <f t="shared" si="11"/>
        <v>0.54000000000814907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3741599.81</v>
      </c>
      <c r="D711" s="1">
        <f>'PR-RAS'!E718</f>
        <v>2984461.41</v>
      </c>
      <c r="E711" s="1">
        <v>0</v>
      </c>
      <c r="F711" s="1">
        <v>0</v>
      </c>
      <c r="G711" s="2">
        <f t="shared" si="10"/>
        <v>6894471.0673000002</v>
      </c>
      <c r="H711" s="2">
        <f t="shared" si="11"/>
        <v>0.60000000009313226</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11117.9</v>
      </c>
      <c r="D712" s="1">
        <f>'PR-RAS'!E719</f>
        <v>4749.16</v>
      </c>
      <c r="E712" s="1">
        <v>0</v>
      </c>
      <c r="F712" s="1">
        <v>0</v>
      </c>
      <c r="G712" s="2">
        <f t="shared" si="10"/>
        <v>14658.13242</v>
      </c>
      <c r="H712" s="2">
        <f t="shared" si="11"/>
        <v>0.26000000000021828</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138523.18</v>
      </c>
      <c r="D713" s="1">
        <f>'PR-RAS'!E720</f>
        <v>195379.98</v>
      </c>
      <c r="E713" s="1">
        <v>0</v>
      </c>
      <c r="F713" s="1">
        <v>0</v>
      </c>
      <c r="G713" s="2">
        <f t="shared" si="10"/>
        <v>376849.59567999997</v>
      </c>
      <c r="H713" s="2">
        <f t="shared" si="11"/>
        <v>0.1999999999825377</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372042.91</v>
      </c>
      <c r="D714" s="1">
        <f>'PR-RAS'!E721</f>
        <v>162465.42000000001</v>
      </c>
      <c r="E714" s="1">
        <v>0</v>
      </c>
      <c r="F714" s="1">
        <v>0</v>
      </c>
      <c r="G714" s="2">
        <f t="shared" si="10"/>
        <v>496942.28375</v>
      </c>
      <c r="H714" s="2">
        <f t="shared" si="11"/>
        <v>0.51000000003841706</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1017470.65</v>
      </c>
      <c r="D715" s="1">
        <f>'PR-RAS'!E722</f>
        <v>890675.46</v>
      </c>
      <c r="E715" s="1">
        <v>0</v>
      </c>
      <c r="F715" s="1">
        <v>0</v>
      </c>
      <c r="G715" s="2">
        <f t="shared" si="10"/>
        <v>1998358.6009799999</v>
      </c>
      <c r="H715" s="2">
        <f t="shared" si="11"/>
        <v>0.80999999993946403</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5991.45</v>
      </c>
      <c r="D716" s="1">
        <f>'PR-RAS'!E723</f>
        <v>10572.7</v>
      </c>
      <c r="E716" s="1">
        <v>0</v>
      </c>
      <c r="F716" s="1">
        <v>0</v>
      </c>
      <c r="G716" s="2">
        <f t="shared" si="10"/>
        <v>19402.847750000001</v>
      </c>
      <c r="H716" s="2">
        <f t="shared" si="11"/>
        <v>0.74999999999909051</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14471.12</v>
      </c>
      <c r="D717" s="1">
        <f>'PR-RAS'!E724</f>
        <v>24197.9</v>
      </c>
      <c r="E717" s="1">
        <v>0</v>
      </c>
      <c r="F717" s="1">
        <v>0</v>
      </c>
      <c r="G717" s="2">
        <f t="shared" si="10"/>
        <v>45012.714720000004</v>
      </c>
      <c r="H717" s="2">
        <f t="shared" si="11"/>
        <v>0.21999999999934516</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279526.58</v>
      </c>
      <c r="D718" s="1">
        <f>'PR-RAS'!E725</f>
        <v>244127.67</v>
      </c>
      <c r="E718" s="1">
        <v>0</v>
      </c>
      <c r="F718" s="1">
        <v>0</v>
      </c>
      <c r="G718" s="2">
        <f t="shared" si="10"/>
        <v>550499.63664000004</v>
      </c>
      <c r="H718" s="2">
        <f t="shared" si="11"/>
        <v>0.74999999997089617</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67627.14</v>
      </c>
      <c r="D719" s="1">
        <f>'PR-RAS'!E726</f>
        <v>66325.27</v>
      </c>
      <c r="E719" s="1">
        <v>0</v>
      </c>
      <c r="F719" s="1">
        <v>0</v>
      </c>
      <c r="G719" s="2">
        <f t="shared" si="10"/>
        <v>143799.37423999998</v>
      </c>
      <c r="H719" s="2">
        <f t="shared" si="11"/>
        <v>0.41000000000349246</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13534.2</v>
      </c>
      <c r="D732" s="1">
        <f>'PR-RAS'!E739</f>
        <v>12850.04</v>
      </c>
      <c r="E732" s="1">
        <v>0</v>
      </c>
      <c r="F732" s="1">
        <v>0</v>
      </c>
      <c r="G732" s="2">
        <f t="shared" si="10"/>
        <v>28680.258679999999</v>
      </c>
      <c r="H732" s="2">
        <f t="shared" si="11"/>
        <v>0.24000000000160071</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358365.98</v>
      </c>
      <c r="D735" s="1">
        <f>'PR-RAS'!E742</f>
        <v>174578.73</v>
      </c>
      <c r="E735" s="1">
        <v>0</v>
      </c>
      <c r="F735" s="1">
        <v>0</v>
      </c>
      <c r="G735" s="2">
        <f t="shared" si="10"/>
        <v>519322.20495999994</v>
      </c>
      <c r="H735" s="2">
        <f t="shared" si="11"/>
        <v>0.29000000000814907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760.86</v>
      </c>
      <c r="D741" s="1">
        <f>'PR-RAS'!E748</f>
        <v>465.23</v>
      </c>
      <c r="E741" s="1">
        <v>0</v>
      </c>
      <c r="F741" s="1">
        <v>0</v>
      </c>
      <c r="G741" s="2">
        <f t="shared" si="10"/>
        <v>1251.5768</v>
      </c>
      <c r="H741" s="2">
        <f t="shared" si="11"/>
        <v>0.37000000000000455</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33547.199999999997</v>
      </c>
      <c r="D751" s="1">
        <f>'PR-RAS'!E758</f>
        <v>460.67</v>
      </c>
      <c r="E751" s="1">
        <v>0</v>
      </c>
      <c r="F751" s="1">
        <v>0</v>
      </c>
      <c r="G751" s="2">
        <f t="shared" si="10"/>
        <v>25851.404999999995</v>
      </c>
      <c r="H751" s="2">
        <f t="shared" si="11"/>
        <v>0.5299999999970737</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200712.94</v>
      </c>
      <c r="D752" s="1">
        <f>'PR-RAS'!E759</f>
        <v>267382.68</v>
      </c>
      <c r="E752" s="1">
        <v>0</v>
      </c>
      <c r="F752" s="1">
        <v>0</v>
      </c>
      <c r="G752" s="2">
        <f t="shared" si="10"/>
        <v>552344.20330000005</v>
      </c>
      <c r="H752" s="2">
        <f t="shared" si="11"/>
        <v>0.38000000000465661</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169649.61</v>
      </c>
      <c r="D753" s="1">
        <f>'PR-RAS'!E760</f>
        <v>286899.12</v>
      </c>
      <c r="E753" s="1">
        <v>0</v>
      </c>
      <c r="F753" s="1">
        <v>0</v>
      </c>
      <c r="G753" s="2">
        <f t="shared" si="10"/>
        <v>559072.78319999995</v>
      </c>
      <c r="H753" s="2">
        <f t="shared" si="11"/>
        <v>0.51000000000931323</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2090842.91</v>
      </c>
      <c r="D754" s="1">
        <f>'PR-RAS'!E761</f>
        <v>3921033.88</v>
      </c>
      <c r="E754" s="1">
        <v>0</v>
      </c>
      <c r="F754" s="1">
        <v>0</v>
      </c>
      <c r="G754" s="2">
        <f t="shared" si="10"/>
        <v>7479481.7345099999</v>
      </c>
      <c r="H754" s="2">
        <f t="shared" si="11"/>
        <v>0.21000000019557774</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234571.69</v>
      </c>
      <c r="D756" s="1">
        <f>'PR-RAS'!E763</f>
        <v>7266.6</v>
      </c>
      <c r="E756" s="1">
        <v>0</v>
      </c>
      <c r="F756" s="1">
        <v>0</v>
      </c>
      <c r="G756" s="2">
        <f t="shared" si="10"/>
        <v>188074.19195000001</v>
      </c>
      <c r="H756" s="2">
        <f t="shared" si="11"/>
        <v>0.7099999999973079</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53681.37</v>
      </c>
      <c r="D757" s="1">
        <f>'PR-RAS'!E764</f>
        <v>26500</v>
      </c>
      <c r="E757" s="1">
        <v>0</v>
      </c>
      <c r="F757" s="1">
        <v>0</v>
      </c>
      <c r="G757" s="2">
        <f t="shared" si="10"/>
        <v>80651.115720000002</v>
      </c>
      <c r="H757" s="2">
        <f t="shared" si="11"/>
        <v>0.37000000000261934</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763576.74</v>
      </c>
      <c r="D760" s="1">
        <f>'PR-RAS'!E767</f>
        <v>1253418.01</v>
      </c>
      <c r="E760" s="1">
        <v>0</v>
      </c>
      <c r="F760" s="1">
        <v>0</v>
      </c>
      <c r="G760" s="2">
        <f t="shared" si="10"/>
        <v>2482243.2848399999</v>
      </c>
      <c r="H760" s="2">
        <f t="shared" si="11"/>
        <v>0.27000000001862645</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336814.64</v>
      </c>
      <c r="D788" s="1">
        <f>'PR-RAS'!E795</f>
        <v>0</v>
      </c>
      <c r="E788" s="1">
        <v>0</v>
      </c>
      <c r="F788" s="1">
        <v>0</v>
      </c>
      <c r="G788" s="2">
        <f t="shared" si="10"/>
        <v>265073.12168000004</v>
      </c>
      <c r="H788" s="2">
        <f t="shared" si="11"/>
        <v>0.35999999998603016</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23400</v>
      </c>
      <c r="D808" s="1">
        <f>'PR-RAS'!E815</f>
        <v>0</v>
      </c>
      <c r="E808" s="1">
        <v>0</v>
      </c>
      <c r="F808" s="1">
        <v>0</v>
      </c>
      <c r="G808" s="2">
        <f t="shared" si="10"/>
        <v>18883.800000000003</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28736.79</v>
      </c>
      <c r="D809" s="1">
        <f>'PR-RAS'!E816</f>
        <v>27797.8</v>
      </c>
      <c r="E809" s="1">
        <v>0</v>
      </c>
      <c r="F809" s="1">
        <v>0</v>
      </c>
      <c r="G809" s="2">
        <f t="shared" si="10"/>
        <v>68140.571120000008</v>
      </c>
      <c r="H809" s="2">
        <f t="shared" si="11"/>
        <v>0.40999999999985448</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200508.54</v>
      </c>
      <c r="D812" s="1">
        <f>'PR-RAS'!E819</f>
        <v>143418.98000000001</v>
      </c>
      <c r="E812" s="1">
        <v>0</v>
      </c>
      <c r="F812" s="1">
        <v>0</v>
      </c>
      <c r="G812" s="2">
        <f t="shared" si="18"/>
        <v>395238.01150000002</v>
      </c>
      <c r="H812" s="2">
        <f t="shared" si="19"/>
        <v>0.47999999998137355</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31560</v>
      </c>
      <c r="D816" s="1">
        <f>'PR-RAS'!E823</f>
        <v>26696</v>
      </c>
      <c r="E816" s="1">
        <v>0</v>
      </c>
      <c r="F816" s="1">
        <v>0</v>
      </c>
      <c r="G816" s="2">
        <f t="shared" si="18"/>
        <v>69235.87999999999</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6237.85</v>
      </c>
      <c r="D817" s="1">
        <f>'PR-RAS'!E824</f>
        <v>8752.7099999999991</v>
      </c>
      <c r="E817" s="1">
        <v>0</v>
      </c>
      <c r="F817" s="1">
        <v>0</v>
      </c>
      <c r="G817" s="2">
        <f t="shared" si="18"/>
        <v>19374.508319999997</v>
      </c>
      <c r="H817" s="2">
        <f t="shared" si="19"/>
        <v>0.44000000000050932</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832093.92</v>
      </c>
      <c r="E819" s="1">
        <v>0</v>
      </c>
      <c r="F819" s="1">
        <v>0</v>
      </c>
      <c r="G819" s="2">
        <f t="shared" si="18"/>
        <v>1361305.6531199999</v>
      </c>
      <c r="H819" s="2">
        <f t="shared" si="19"/>
        <v>7.9999999958090484E-2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178639.88</v>
      </c>
      <c r="D821" s="1">
        <f>'PR-RAS'!E828</f>
        <v>203833.52</v>
      </c>
      <c r="E821" s="1">
        <v>0</v>
      </c>
      <c r="F821" s="1">
        <v>0</v>
      </c>
      <c r="G821" s="2">
        <f t="shared" si="18"/>
        <v>480771.6743999999</v>
      </c>
      <c r="H821" s="2">
        <f t="shared" si="19"/>
        <v>0.60000000000582077</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3873128</v>
      </c>
      <c r="D822" s="1">
        <f>'PR-RAS'!E829</f>
        <v>1415</v>
      </c>
      <c r="E822" s="1">
        <v>0</v>
      </c>
      <c r="F822" s="1">
        <v>0</v>
      </c>
      <c r="G822" s="2">
        <f t="shared" si="18"/>
        <v>3182161.5179999997</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6405.24</v>
      </c>
      <c r="D847" s="1">
        <f>'PR-RAS'!E854</f>
        <v>0</v>
      </c>
      <c r="E847" s="1">
        <v>0</v>
      </c>
      <c r="F847" s="1">
        <v>0</v>
      </c>
      <c r="G847" s="2">
        <f t="shared" si="18"/>
        <v>5418.8330399999995</v>
      </c>
      <c r="H847" s="2">
        <f t="shared" si="19"/>
        <v>0.23999999999978172</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271101.21999999997</v>
      </c>
      <c r="D878" s="1">
        <f>'PR-RAS'!E885</f>
        <v>0</v>
      </c>
      <c r="E878" s="1">
        <v>0</v>
      </c>
      <c r="F878" s="1">
        <v>0</v>
      </c>
      <c r="G878" s="2">
        <f t="shared" si="18"/>
        <v>237755.76993999997</v>
      </c>
      <c r="H878" s="2">
        <f t="shared" si="19"/>
        <v>0.21999999997206032</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68392.72</v>
      </c>
      <c r="D893" s="1">
        <f>'PR-RAS'!E900</f>
        <v>0</v>
      </c>
      <c r="E893" s="1">
        <v>0</v>
      </c>
      <c r="F893" s="1">
        <v>0</v>
      </c>
      <c r="G893" s="2">
        <f t="shared" si="18"/>
        <v>61006.306240000005</v>
      </c>
      <c r="H893" s="2">
        <f t="shared" si="19"/>
        <v>0.27999999999883585</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76523.69</v>
      </c>
      <c r="D902" s="1">
        <f>'PR-RAS'!E909</f>
        <v>0</v>
      </c>
      <c r="E902" s="1">
        <v>0</v>
      </c>
      <c r="F902" s="1">
        <v>0</v>
      </c>
      <c r="G902" s="2">
        <f t="shared" si="18"/>
        <v>68947.844689999998</v>
      </c>
      <c r="H902" s="2">
        <f t="shared" si="19"/>
        <v>0.30999999999767169</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133795.79999999999</v>
      </c>
      <c r="E940" s="1">
        <v>0</v>
      </c>
      <c r="F940" s="1">
        <v>0</v>
      </c>
      <c r="G940" s="2">
        <f t="shared" si="18"/>
        <v>251268.51239999998</v>
      </c>
      <c r="H940" s="2">
        <f t="shared" si="19"/>
        <v>0.20000000001164153</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39255.18</v>
      </c>
      <c r="E946" s="1">
        <v>0</v>
      </c>
      <c r="F946" s="1">
        <v>0</v>
      </c>
      <c r="G946" s="2">
        <f t="shared" si="18"/>
        <v>74192.290200000003</v>
      </c>
      <c r="H946" s="2">
        <f t="shared" si="19"/>
        <v>0.18000000000029104</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2878952.21</v>
      </c>
      <c r="D947" s="1">
        <f>'PR-RAS'!E954</f>
        <v>673966.29</v>
      </c>
      <c r="E947" s="1">
        <v>0</v>
      </c>
      <c r="F947" s="1">
        <v>0</v>
      </c>
      <c r="G947" s="2">
        <f t="shared" si="18"/>
        <v>3998633.0113399997</v>
      </c>
      <c r="H947" s="2">
        <f t="shared" si="19"/>
        <v>0.5</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64489.04</v>
      </c>
      <c r="D961" s="1">
        <f>'PR-RAS'!E968</f>
        <v>68392.72</v>
      </c>
      <c r="E961" s="1">
        <v>0</v>
      </c>
      <c r="F961" s="1">
        <v>0</v>
      </c>
      <c r="G961" s="2">
        <f t="shared" si="18"/>
        <v>193223.50080000001</v>
      </c>
      <c r="H961" s="2">
        <f t="shared" si="19"/>
        <v>0.31999999999970896</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375522.94</v>
      </c>
      <c r="D962" s="1">
        <f>'PR-RAS'!E969</f>
        <v>0</v>
      </c>
      <c r="E962" s="1">
        <v>0</v>
      </c>
      <c r="F962" s="1">
        <v>0</v>
      </c>
      <c r="G962" s="2">
        <f t="shared" si="18"/>
        <v>360877.54534000001</v>
      </c>
      <c r="H962" s="2">
        <f t="shared" si="19"/>
        <v>5.9999999997671694E-2</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11785.9</v>
      </c>
      <c r="D978" s="1">
        <f>'PR-RAS'!E987</f>
        <v>5848.41</v>
      </c>
      <c r="E978" s="1">
        <v>0</v>
      </c>
      <c r="F978" s="1">
        <v>0</v>
      </c>
      <c r="G978" s="2">
        <f t="shared" si="18"/>
        <v>22942.617440000002</v>
      </c>
      <c r="H978" s="2">
        <f t="shared" si="19"/>
        <v>0.51000000000021828</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335942568.74000001</v>
      </c>
      <c r="D984" s="6">
        <f>BILANCA!E6</f>
        <v>379143155.28000003</v>
      </c>
      <c r="E984" s="6">
        <v>0</v>
      </c>
      <c r="F984" s="6">
        <v>0</v>
      </c>
      <c r="G984" s="7">
        <f t="shared" ref="G984:G1241" si="22">B984/1000*C984+B984/500*D984</f>
        <v>1094228.8793000001</v>
      </c>
      <c r="H984" s="7">
        <f t="shared" si="19"/>
        <v>0.54000002145767212</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281263622.24000001</v>
      </c>
      <c r="D985" s="1">
        <f>BILANCA!E7</f>
        <v>314892120.18000001</v>
      </c>
      <c r="E985" s="1">
        <v>0</v>
      </c>
      <c r="F985" s="1">
        <v>0</v>
      </c>
      <c r="G985" s="2">
        <f t="shared" si="22"/>
        <v>1822095.7252000002</v>
      </c>
      <c r="H985" s="2">
        <f t="shared" si="19"/>
        <v>0.42000001668930054</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8529648.0899999999</v>
      </c>
      <c r="D986" s="1">
        <f>BILANCA!E8</f>
        <v>13568583.079999998</v>
      </c>
      <c r="E986" s="1">
        <v>0</v>
      </c>
      <c r="F986" s="1">
        <v>0</v>
      </c>
      <c r="G986" s="2">
        <f t="shared" si="22"/>
        <v>107000.44274999999</v>
      </c>
      <c r="H986" s="2">
        <f t="shared" si="19"/>
        <v>0.16999999806284904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5080374.8499999996</v>
      </c>
      <c r="D987" s="1">
        <f>BILANCA!E9</f>
        <v>5843311.1399999997</v>
      </c>
      <c r="E987" s="1">
        <v>0</v>
      </c>
      <c r="F987" s="1">
        <v>0</v>
      </c>
      <c r="G987" s="2">
        <f t="shared" si="22"/>
        <v>67067.988519999999</v>
      </c>
      <c r="H987" s="2">
        <f t="shared" si="19"/>
        <v>0.2900000000372529</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3819922.76</v>
      </c>
      <c r="D988" s="1">
        <f>BILANCA!E10</f>
        <v>8235772.5099999998</v>
      </c>
      <c r="E988" s="1">
        <v>0</v>
      </c>
      <c r="F988" s="1">
        <v>0</v>
      </c>
      <c r="G988" s="2">
        <f t="shared" si="22"/>
        <v>101457.3389</v>
      </c>
      <c r="H988" s="2">
        <f t="shared" si="19"/>
        <v>0.73000000044703484</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370649.52</v>
      </c>
      <c r="D989" s="1">
        <f>BILANCA!E11</f>
        <v>510500.57</v>
      </c>
      <c r="E989" s="1">
        <v>0</v>
      </c>
      <c r="F989" s="1">
        <v>0</v>
      </c>
      <c r="G989" s="2">
        <f t="shared" si="22"/>
        <v>8349.9039599999996</v>
      </c>
      <c r="H989" s="2">
        <f t="shared" si="19"/>
        <v>0.90999999997438863</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141264913.77000001</v>
      </c>
      <c r="D990" s="1">
        <f>BILANCA!E12</f>
        <v>137638918.64000002</v>
      </c>
      <c r="E990" s="1">
        <v>0</v>
      </c>
      <c r="F990" s="1">
        <v>0</v>
      </c>
      <c r="G990" s="2">
        <f t="shared" si="22"/>
        <v>2915799.2573500006</v>
      </c>
      <c r="H990" s="2">
        <f t="shared" si="19"/>
        <v>0.5899999737739563</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121457279.23999999</v>
      </c>
      <c r="D991" s="1">
        <f>BILANCA!E13</f>
        <v>120351779.28999999</v>
      </c>
      <c r="E991" s="1">
        <v>0</v>
      </c>
      <c r="F991" s="1">
        <v>0</v>
      </c>
      <c r="G991" s="2">
        <f t="shared" si="22"/>
        <v>2897286.7025600001</v>
      </c>
      <c r="H991" s="2">
        <f t="shared" si="19"/>
        <v>0.5299999862909317</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3177566.31</v>
      </c>
      <c r="D992" s="1">
        <f>BILANCA!E14</f>
        <v>5950377.9100000001</v>
      </c>
      <c r="E992" s="1">
        <v>0</v>
      </c>
      <c r="F992" s="1">
        <v>0</v>
      </c>
      <c r="G992" s="2">
        <f t="shared" si="22"/>
        <v>135704.89916999999</v>
      </c>
      <c r="H992" s="2">
        <f t="shared" si="19"/>
        <v>0.39999999990686774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157256171.00999999</v>
      </c>
      <c r="D993" s="1">
        <f>BILANCA!E15</f>
        <v>144361030.72</v>
      </c>
      <c r="E993" s="1">
        <v>0</v>
      </c>
      <c r="F993" s="1">
        <v>0</v>
      </c>
      <c r="G993" s="2">
        <f t="shared" si="22"/>
        <v>4459782.3245000001</v>
      </c>
      <c r="H993" s="2">
        <f t="shared" si="19"/>
        <v>0.28999999165534973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787830.99</v>
      </c>
      <c r="D994" s="1">
        <f>BILANCA!E16</f>
        <v>789443.49</v>
      </c>
      <c r="E994" s="1">
        <v>0</v>
      </c>
      <c r="F994" s="1">
        <v>0</v>
      </c>
      <c r="G994" s="2">
        <f t="shared" si="22"/>
        <v>26033.897669999998</v>
      </c>
      <c r="H994" s="2">
        <f t="shared" si="19"/>
        <v>0.5</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5132302.76</v>
      </c>
      <c r="D995" s="1">
        <f>BILANCA!E17</f>
        <v>6978201.4199999999</v>
      </c>
      <c r="E995" s="1">
        <v>0</v>
      </c>
      <c r="F995" s="1">
        <v>0</v>
      </c>
      <c r="G995" s="2">
        <f t="shared" si="22"/>
        <v>229064.46720000001</v>
      </c>
      <c r="H995" s="2">
        <f t="shared" si="19"/>
        <v>0.66000000014901161</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44896591.829999998</v>
      </c>
      <c r="D996" s="1">
        <f>BILANCA!E18</f>
        <v>37727274.25</v>
      </c>
      <c r="E996" s="1">
        <v>0</v>
      </c>
      <c r="F996" s="1">
        <v>0</v>
      </c>
      <c r="G996" s="2">
        <f t="shared" si="22"/>
        <v>1564564.8242899999</v>
      </c>
      <c r="H996" s="2">
        <f t="shared" si="19"/>
        <v>0.42000000178813934</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16847956.600000001</v>
      </c>
      <c r="D997" s="1">
        <f>BILANCA!E19</f>
        <v>13759624.360000003</v>
      </c>
      <c r="E997" s="1">
        <v>0</v>
      </c>
      <c r="F997" s="1">
        <v>0</v>
      </c>
      <c r="G997" s="2">
        <f t="shared" si="22"/>
        <v>621140.87448000011</v>
      </c>
      <c r="H997" s="2">
        <f t="shared" si="19"/>
        <v>0.76000000163912773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11352688.800000001</v>
      </c>
      <c r="D998" s="1">
        <f>BILANCA!E20</f>
        <v>13010482.960000001</v>
      </c>
      <c r="E998" s="1">
        <v>0</v>
      </c>
      <c r="F998" s="1">
        <v>0</v>
      </c>
      <c r="G998" s="2">
        <f t="shared" si="22"/>
        <v>560604.82079999999</v>
      </c>
      <c r="H998" s="2">
        <f t="shared" si="19"/>
        <v>0.23999999836087227</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1063892.94</v>
      </c>
      <c r="D999" s="1">
        <f>BILANCA!E21</f>
        <v>1103045.1100000001</v>
      </c>
      <c r="E999" s="1">
        <v>0</v>
      </c>
      <c r="F999" s="1">
        <v>0</v>
      </c>
      <c r="G999" s="2">
        <f t="shared" si="22"/>
        <v>52319.730559999996</v>
      </c>
      <c r="H999" s="2">
        <f t="shared" si="19"/>
        <v>0.17000000015832484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4709075.54</v>
      </c>
      <c r="D1000" s="1">
        <f>BILANCA!E22</f>
        <v>4905747.17</v>
      </c>
      <c r="E1000" s="1">
        <v>0</v>
      </c>
      <c r="F1000" s="1">
        <v>0</v>
      </c>
      <c r="G1000" s="2">
        <f t="shared" si="22"/>
        <v>246849.68796000001</v>
      </c>
      <c r="H1000" s="2">
        <f t="shared" si="19"/>
        <v>0.62999999988824129</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30648274.82</v>
      </c>
      <c r="D1001" s="1">
        <f>BILANCA!E23</f>
        <v>12866684.09</v>
      </c>
      <c r="E1001" s="1">
        <v>0</v>
      </c>
      <c r="F1001" s="1">
        <v>0</v>
      </c>
      <c r="G1001" s="2">
        <f t="shared" si="22"/>
        <v>1014869.5739999999</v>
      </c>
      <c r="H1001" s="2">
        <f t="shared" si="19"/>
        <v>0.26999999955296516</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1890426.49</v>
      </c>
      <c r="D1002" s="1">
        <f>BILANCA!E24</f>
        <v>1491907.1</v>
      </c>
      <c r="E1002" s="1">
        <v>0</v>
      </c>
      <c r="F1002" s="1">
        <v>0</v>
      </c>
      <c r="G1002" s="2">
        <f t="shared" si="22"/>
        <v>92610.573109999998</v>
      </c>
      <c r="H1002" s="2">
        <f t="shared" si="19"/>
        <v>0.59000000008381903</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1503363.97</v>
      </c>
      <c r="D1003" s="1">
        <f>BILANCA!E25</f>
        <v>1703914.57</v>
      </c>
      <c r="E1003" s="1">
        <v>0</v>
      </c>
      <c r="F1003" s="1">
        <v>0</v>
      </c>
      <c r="G1003" s="2">
        <f t="shared" si="22"/>
        <v>98223.862200000003</v>
      </c>
      <c r="H1003" s="2">
        <f t="shared" si="19"/>
        <v>0.4599999999627471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8967889.9600000009</v>
      </c>
      <c r="D1004" s="1">
        <f>BILANCA!E26</f>
        <v>10802261.449999999</v>
      </c>
      <c r="E1004" s="1">
        <v>0</v>
      </c>
      <c r="F1004" s="1">
        <v>0</v>
      </c>
      <c r="G1004" s="2">
        <f t="shared" si="22"/>
        <v>642020.67006000003</v>
      </c>
      <c r="H1004" s="2">
        <f t="shared" si="19"/>
        <v>0.48999999836087227</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43287655.920000002</v>
      </c>
      <c r="D1006" s="1">
        <f>BILANCA!E28</f>
        <v>32124418.09</v>
      </c>
      <c r="E1006" s="1">
        <v>0</v>
      </c>
      <c r="F1006" s="1">
        <v>0</v>
      </c>
      <c r="G1006" s="2">
        <f t="shared" si="22"/>
        <v>2473339.3182999999</v>
      </c>
      <c r="H1006" s="2">
        <f t="shared" si="19"/>
        <v>0.16999999806284904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954154.65999999968</v>
      </c>
      <c r="D1007" s="1">
        <f>BILANCA!E29</f>
        <v>2201498.5099999998</v>
      </c>
      <c r="E1007" s="1">
        <v>0</v>
      </c>
      <c r="F1007" s="1">
        <v>0</v>
      </c>
      <c r="G1007" s="2">
        <f t="shared" si="22"/>
        <v>128571.64031999998</v>
      </c>
      <c r="H1007" s="2">
        <f t="shared" si="19"/>
        <v>0.83000000054016709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3904964.57</v>
      </c>
      <c r="D1008" s="1">
        <f>BILANCA!E30</f>
        <v>5349378.26</v>
      </c>
      <c r="E1008" s="1">
        <v>0</v>
      </c>
      <c r="F1008" s="1">
        <v>0</v>
      </c>
      <c r="G1008" s="2">
        <f t="shared" si="22"/>
        <v>365093.02724999998</v>
      </c>
      <c r="H1008" s="2">
        <f t="shared" si="19"/>
        <v>0.68999999994412065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2950809.91</v>
      </c>
      <c r="D1012" s="1">
        <f>BILANCA!E34</f>
        <v>3147879.75</v>
      </c>
      <c r="E1012" s="1">
        <v>0</v>
      </c>
      <c r="F1012" s="1">
        <v>0</v>
      </c>
      <c r="G1012" s="2">
        <f t="shared" si="22"/>
        <v>268150.51289000001</v>
      </c>
      <c r="H1012" s="2">
        <f t="shared" si="19"/>
        <v>0.33999999985098839</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1034839.8599999998</v>
      </c>
      <c r="D1013" s="1">
        <f>BILANCA!E35</f>
        <v>1076666.9400000004</v>
      </c>
      <c r="E1013" s="1">
        <v>0</v>
      </c>
      <c r="F1013" s="1">
        <v>0</v>
      </c>
      <c r="G1013" s="2">
        <f t="shared" si="22"/>
        <v>95645.212200000009</v>
      </c>
      <c r="H1013" s="2">
        <f t="shared" si="19"/>
        <v>0.19999999983701855</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1846559.01</v>
      </c>
      <c r="D1014" s="1">
        <f>BILANCA!E36</f>
        <v>2122148.85</v>
      </c>
      <c r="E1014" s="1">
        <v>0</v>
      </c>
      <c r="F1014" s="1">
        <v>0</v>
      </c>
      <c r="G1014" s="2">
        <f t="shared" si="22"/>
        <v>188816.55801000001</v>
      </c>
      <c r="H1014" s="2">
        <f t="shared" si="19"/>
        <v>0.15999999991618097</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37996.39</v>
      </c>
      <c r="D1015" s="1">
        <f>BILANCA!E37</f>
        <v>31359.86</v>
      </c>
      <c r="E1015" s="1">
        <v>0</v>
      </c>
      <c r="F1015" s="1">
        <v>0</v>
      </c>
      <c r="G1015" s="2">
        <f t="shared" si="22"/>
        <v>3222.91552</v>
      </c>
      <c r="H1015" s="2">
        <f t="shared" si="19"/>
        <v>0.52999999999883585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4578.93</v>
      </c>
      <c r="D1016" s="1">
        <f>BILANCA!E38</f>
        <v>4578.93</v>
      </c>
      <c r="E1016" s="1">
        <v>0</v>
      </c>
      <c r="F1016" s="1">
        <v>0</v>
      </c>
      <c r="G1016" s="2">
        <f t="shared" si="22"/>
        <v>453.31407000000002</v>
      </c>
      <c r="H1016" s="2">
        <f t="shared" si="19"/>
        <v>0.13999999999941792</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2003.45</v>
      </c>
      <c r="D1017" s="1">
        <f>BILANCA!E39</f>
        <v>2003.45</v>
      </c>
      <c r="E1017" s="1">
        <v>0</v>
      </c>
      <c r="F1017" s="1">
        <v>0</v>
      </c>
      <c r="G1017" s="2">
        <f t="shared" si="22"/>
        <v>204.3519</v>
      </c>
      <c r="H1017" s="2">
        <f t="shared" si="19"/>
        <v>0.90000000000009095</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856297.92</v>
      </c>
      <c r="D1018" s="1">
        <f>BILANCA!E40</f>
        <v>1083424.1499999999</v>
      </c>
      <c r="E1018" s="1">
        <v>0</v>
      </c>
      <c r="F1018" s="1">
        <v>0</v>
      </c>
      <c r="G1018" s="2">
        <f t="shared" si="22"/>
        <v>105810.1177</v>
      </c>
      <c r="H1018" s="2">
        <f t="shared" si="19"/>
        <v>0.22999999986495823</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27605.03</v>
      </c>
      <c r="D1019" s="1">
        <f>BILANCA!E41</f>
        <v>59026.83</v>
      </c>
      <c r="E1019" s="1">
        <v>0</v>
      </c>
      <c r="F1019" s="1">
        <v>0</v>
      </c>
      <c r="G1019" s="2">
        <f t="shared" si="22"/>
        <v>5243.7128399999992</v>
      </c>
      <c r="H1019" s="2">
        <f t="shared" si="19"/>
        <v>0.19999999999708962</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31993.53</v>
      </c>
      <c r="D1020" s="1">
        <f>BILANCA!E42</f>
        <v>65793.72</v>
      </c>
      <c r="E1020" s="1">
        <v>0</v>
      </c>
      <c r="F1020" s="1">
        <v>0</v>
      </c>
      <c r="G1020" s="2">
        <f t="shared" si="22"/>
        <v>6052.4958900000001</v>
      </c>
      <c r="H1020" s="2">
        <f t="shared" si="19"/>
        <v>0.75</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4388.5</v>
      </c>
      <c r="D1022" s="1">
        <f>BILANCA!E44</f>
        <v>6766.89</v>
      </c>
      <c r="E1022" s="1">
        <v>0</v>
      </c>
      <c r="F1022" s="1">
        <v>0</v>
      </c>
      <c r="G1022" s="2">
        <f t="shared" si="22"/>
        <v>698.96892000000003</v>
      </c>
      <c r="H1022" s="2">
        <f t="shared" si="19"/>
        <v>0.60999999999967258</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943078.38000000035</v>
      </c>
      <c r="D1023" s="1">
        <f>BILANCA!E45</f>
        <v>190322.70999999996</v>
      </c>
      <c r="E1023" s="1">
        <v>0</v>
      </c>
      <c r="F1023" s="1">
        <v>0</v>
      </c>
      <c r="G1023" s="2">
        <f t="shared" si="22"/>
        <v>52948.952000000005</v>
      </c>
      <c r="H1023" s="2">
        <f t="shared" si="19"/>
        <v>0.67000000039115548</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2086217.35</v>
      </c>
      <c r="D1025" s="1">
        <f>BILANCA!E47</f>
        <v>2151765.85</v>
      </c>
      <c r="E1025" s="1">
        <v>0</v>
      </c>
      <c r="F1025" s="1">
        <v>0</v>
      </c>
      <c r="G1025" s="2">
        <f t="shared" si="22"/>
        <v>268369.46010000003</v>
      </c>
      <c r="H1025" s="2">
        <f t="shared" si="19"/>
        <v>0.5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125461.08</v>
      </c>
      <c r="D1026" s="1">
        <f>BILANCA!E48</f>
        <v>153818.25</v>
      </c>
      <c r="E1026" s="1">
        <v>0</v>
      </c>
      <c r="F1026" s="1">
        <v>0</v>
      </c>
      <c r="G1026" s="2">
        <f t="shared" si="22"/>
        <v>18623.195939999998</v>
      </c>
      <c r="H1026" s="2">
        <f t="shared" si="19"/>
        <v>0.33000000000174623</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1785087.46</v>
      </c>
      <c r="D1027" s="1">
        <f>BILANCA!E49</f>
        <v>250116</v>
      </c>
      <c r="E1027" s="1">
        <v>0</v>
      </c>
      <c r="F1027" s="1">
        <v>0</v>
      </c>
      <c r="G1027" s="2">
        <f t="shared" si="22"/>
        <v>100554.05623999999</v>
      </c>
      <c r="H1027" s="2">
        <f t="shared" si="19"/>
        <v>0.4599999999627471</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3053687.51</v>
      </c>
      <c r="D1028" s="1">
        <f>BILANCA!E50</f>
        <v>2365377.39</v>
      </c>
      <c r="E1028" s="1">
        <v>0</v>
      </c>
      <c r="F1028" s="1">
        <v>0</v>
      </c>
      <c r="G1028" s="2">
        <f t="shared" si="22"/>
        <v>350299.90304999996</v>
      </c>
      <c r="H1028" s="2">
        <f t="shared" si="19"/>
        <v>0.88000000035390258</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5448.64</v>
      </c>
      <c r="D1029" s="1">
        <f>BILANCA!E51</f>
        <v>5765.51</v>
      </c>
      <c r="E1029" s="1">
        <v>0</v>
      </c>
      <c r="F1029" s="1">
        <v>0</v>
      </c>
      <c r="G1029" s="2">
        <f t="shared" si="22"/>
        <v>781.06435999999997</v>
      </c>
      <c r="H1029" s="2">
        <f t="shared" si="19"/>
        <v>0.8499999999994543</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114185.69000000041</v>
      </c>
      <c r="D1030" s="1">
        <f>BILANCA!E52</f>
        <v>102472.5</v>
      </c>
      <c r="E1030" s="1">
        <v>0</v>
      </c>
      <c r="F1030" s="1">
        <v>0</v>
      </c>
      <c r="G1030" s="2">
        <f t="shared" si="22"/>
        <v>14999.14243000002</v>
      </c>
      <c r="H1030" s="2">
        <f t="shared" si="19"/>
        <v>0.80999999959021807</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81333.679999999993</v>
      </c>
      <c r="D1031" s="1">
        <f>BILANCA!E53</f>
        <v>47959.8</v>
      </c>
      <c r="E1031" s="1">
        <v>0</v>
      </c>
      <c r="F1031" s="1">
        <v>0</v>
      </c>
      <c r="G1031" s="2">
        <f t="shared" si="22"/>
        <v>8508.157439999999</v>
      </c>
      <c r="H1031" s="2">
        <f t="shared" si="19"/>
        <v>0.52000000000407454</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4474783.6900000004</v>
      </c>
      <c r="D1032" s="1">
        <f>BILANCA!E54</f>
        <v>4032853</v>
      </c>
      <c r="E1032" s="1">
        <v>0</v>
      </c>
      <c r="F1032" s="1">
        <v>0</v>
      </c>
      <c r="G1032" s="2">
        <f t="shared" si="22"/>
        <v>614483.99481000006</v>
      </c>
      <c r="H1032" s="2">
        <f t="shared" si="19"/>
        <v>0.30999999959021807</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4441931.68</v>
      </c>
      <c r="D1033" s="1">
        <f>BILANCA!E55</f>
        <v>3978340.3</v>
      </c>
      <c r="E1033" s="1">
        <v>0</v>
      </c>
      <c r="F1033" s="1">
        <v>0</v>
      </c>
      <c r="G1033" s="2">
        <f t="shared" si="22"/>
        <v>619930.61400000006</v>
      </c>
      <c r="H1033" s="2">
        <f t="shared" si="19"/>
        <v>0.62000000011175871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127427054.94999999</v>
      </c>
      <c r="D1034" s="1">
        <f>BILANCA!E56</f>
        <v>163091410.57999998</v>
      </c>
      <c r="E1034" s="1">
        <v>0</v>
      </c>
      <c r="F1034" s="1">
        <v>0</v>
      </c>
      <c r="G1034" s="2">
        <f t="shared" si="22"/>
        <v>23134103.681609996</v>
      </c>
      <c r="H1034" s="2">
        <f t="shared" si="19"/>
        <v>0.47000002861022949</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112823996.25</v>
      </c>
      <c r="D1035" s="1">
        <f>BILANCA!E57</f>
        <v>150573264.25999999</v>
      </c>
      <c r="E1035" s="1">
        <v>0</v>
      </c>
      <c r="F1035" s="1">
        <v>0</v>
      </c>
      <c r="G1035" s="2">
        <f t="shared" si="22"/>
        <v>21526467.288039997</v>
      </c>
      <c r="H1035" s="2">
        <f t="shared" si="19"/>
        <v>0.50999999046325684</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9938746.5</v>
      </c>
      <c r="D1036" s="1">
        <f>BILANCA!E58</f>
        <v>7817169.1699999999</v>
      </c>
      <c r="E1036" s="1">
        <v>0</v>
      </c>
      <c r="F1036" s="1">
        <v>0</v>
      </c>
      <c r="G1036" s="2">
        <f t="shared" si="22"/>
        <v>1355373.49652</v>
      </c>
      <c r="H1036" s="2">
        <f t="shared" si="19"/>
        <v>0.66999999992549419</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2079.77</v>
      </c>
      <c r="D1037" s="1">
        <f>BILANCA!E59</f>
        <v>0</v>
      </c>
      <c r="E1037" s="1">
        <v>0</v>
      </c>
      <c r="F1037" s="1">
        <v>0</v>
      </c>
      <c r="G1037" s="2">
        <f t="shared" si="22"/>
        <v>112.30758</v>
      </c>
      <c r="H1037" s="2">
        <f t="shared" si="19"/>
        <v>0.23000000000001819</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129180.72</v>
      </c>
      <c r="D1039" s="1">
        <f>BILANCA!E61</f>
        <v>257656.85</v>
      </c>
      <c r="E1039" s="1">
        <v>0</v>
      </c>
      <c r="F1039" s="1">
        <v>0</v>
      </c>
      <c r="G1039" s="2">
        <f t="shared" si="22"/>
        <v>36091.687519999999</v>
      </c>
      <c r="H1039" s="2">
        <f t="shared" si="19"/>
        <v>0.42999999999301508</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4533051.71</v>
      </c>
      <c r="D1040" s="1">
        <f>BILANCA!E62</f>
        <v>4443320.3</v>
      </c>
      <c r="E1040" s="1">
        <v>0</v>
      </c>
      <c r="F1040" s="1">
        <v>0</v>
      </c>
      <c r="G1040" s="2">
        <f t="shared" si="22"/>
        <v>764922.46166999999</v>
      </c>
      <c r="H1040" s="2">
        <f t="shared" si="19"/>
        <v>0.58999999985098839</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3922371.1</v>
      </c>
      <c r="D1041" s="1">
        <f>BILANCA!E63</f>
        <v>484969.87</v>
      </c>
      <c r="E1041" s="1">
        <v>0</v>
      </c>
      <c r="F1041" s="1">
        <v>0</v>
      </c>
      <c r="G1041" s="2">
        <f t="shared" si="22"/>
        <v>283754.02872</v>
      </c>
      <c r="H1041" s="2">
        <f t="shared" si="19"/>
        <v>0.23000000009778887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3879762.61</v>
      </c>
      <c r="D1042" s="1">
        <f>BILANCA!E64</f>
        <v>318855.71000000002</v>
      </c>
      <c r="E1042" s="1">
        <v>0</v>
      </c>
      <c r="F1042" s="1">
        <v>0</v>
      </c>
      <c r="G1042" s="2">
        <f t="shared" si="22"/>
        <v>266530.96776999999</v>
      </c>
      <c r="H1042" s="2">
        <f t="shared" si="19"/>
        <v>0.6800000001094304</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42608.49</v>
      </c>
      <c r="D1045" s="1">
        <f>BILANCA!E67</f>
        <v>166114.16</v>
      </c>
      <c r="E1045" s="1">
        <v>0</v>
      </c>
      <c r="F1045" s="1">
        <v>0</v>
      </c>
      <c r="G1045" s="2">
        <f t="shared" si="22"/>
        <v>23239.88222</v>
      </c>
      <c r="H1045" s="2">
        <f t="shared" si="19"/>
        <v>0.65000000000145519</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54678946.5</v>
      </c>
      <c r="D1046" s="1">
        <f>BILANCA!E68</f>
        <v>64251035.100000001</v>
      </c>
      <c r="E1046" s="1">
        <v>0</v>
      </c>
      <c r="F1046" s="1">
        <v>0</v>
      </c>
      <c r="G1046" s="2">
        <f t="shared" si="22"/>
        <v>11540404.052099999</v>
      </c>
      <c r="H1046" s="2">
        <f t="shared" si="19"/>
        <v>0.60000000149011612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27923594.139999997</v>
      </c>
      <c r="D1047" s="1">
        <f>BILANCA!E69</f>
        <v>26827146.59</v>
      </c>
      <c r="E1047" s="1">
        <v>0</v>
      </c>
      <c r="F1047" s="1">
        <v>0</v>
      </c>
      <c r="G1047" s="2">
        <f t="shared" si="22"/>
        <v>5220984.7884799996</v>
      </c>
      <c r="H1047" s="2">
        <f t="shared" si="19"/>
        <v>0.54999999701976776</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27806238.849999998</v>
      </c>
      <c r="D1048" s="1">
        <f>BILANCA!E70</f>
        <v>26716623.550000001</v>
      </c>
      <c r="E1048" s="1">
        <v>0</v>
      </c>
      <c r="F1048" s="1">
        <v>0</v>
      </c>
      <c r="G1048" s="2">
        <f t="shared" si="22"/>
        <v>5280566.5867500007</v>
      </c>
      <c r="H1048" s="2">
        <f t="shared" si="19"/>
        <v>0.60000000149011612</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66966.649999999994</v>
      </c>
      <c r="D1049" s="1">
        <f>BILANCA!E71</f>
        <v>26388.94</v>
      </c>
      <c r="E1049" s="1">
        <v>0</v>
      </c>
      <c r="F1049" s="1">
        <v>0</v>
      </c>
      <c r="G1049" s="2">
        <f t="shared" si="22"/>
        <v>7903.1389799999997</v>
      </c>
      <c r="H1049" s="2">
        <f t="shared" si="19"/>
        <v>0.41000000000713044</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27738668.84</v>
      </c>
      <c r="D1050" s="1">
        <f>BILANCA!E72</f>
        <v>26690234.609999999</v>
      </c>
      <c r="E1050" s="1">
        <v>0</v>
      </c>
      <c r="F1050" s="1">
        <v>0</v>
      </c>
      <c r="G1050" s="2">
        <f t="shared" si="22"/>
        <v>5434982.2500200002</v>
      </c>
      <c r="H1050" s="2">
        <f t="shared" si="19"/>
        <v>0.55000000074505806</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603.36</v>
      </c>
      <c r="D1052" s="1">
        <f>BILANCA!E74</f>
        <v>0</v>
      </c>
      <c r="E1052" s="1">
        <v>0</v>
      </c>
      <c r="F1052" s="1">
        <v>0</v>
      </c>
      <c r="G1052" s="2">
        <f t="shared" si="22"/>
        <v>41.631840000000004</v>
      </c>
      <c r="H1052" s="2">
        <f t="shared" si="19"/>
        <v>0.36000000000001364</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109535.53</v>
      </c>
      <c r="D1053" s="1">
        <f>BILANCA!E75</f>
        <v>104205.16</v>
      </c>
      <c r="E1053" s="1">
        <v>0</v>
      </c>
      <c r="F1053" s="1">
        <v>0</v>
      </c>
      <c r="G1053" s="2">
        <f t="shared" si="22"/>
        <v>22256.209500000004</v>
      </c>
      <c r="H1053" s="2">
        <f t="shared" si="19"/>
        <v>0.63000000000465661</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7514.22</v>
      </c>
      <c r="D1054" s="1">
        <f>BILANCA!E76</f>
        <v>6012.34</v>
      </c>
      <c r="E1054" s="1">
        <v>0</v>
      </c>
      <c r="F1054" s="1">
        <v>0</v>
      </c>
      <c r="G1054" s="2">
        <f t="shared" si="22"/>
        <v>1387.2619</v>
      </c>
      <c r="H1054" s="2">
        <f t="shared" si="19"/>
        <v>0.56000000000040018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305.54000000000002</v>
      </c>
      <c r="D1055" s="1">
        <f>BILANCA!E77</f>
        <v>305.54000000000002</v>
      </c>
      <c r="E1055" s="1">
        <v>0</v>
      </c>
      <c r="F1055" s="1">
        <v>0</v>
      </c>
      <c r="G1055" s="2">
        <f t="shared" si="22"/>
        <v>65.996639999999999</v>
      </c>
      <c r="H1055" s="2">
        <f t="shared" si="19"/>
        <v>0.91999999999995907</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3384218.76</v>
      </c>
      <c r="D1056" s="1">
        <f>BILANCA!E78</f>
        <v>535998.6100000001</v>
      </c>
      <c r="E1056" s="1">
        <v>0</v>
      </c>
      <c r="F1056" s="1">
        <v>0</v>
      </c>
      <c r="G1056" s="2">
        <f t="shared" si="22"/>
        <v>325303.76653999998</v>
      </c>
      <c r="H1056" s="2">
        <f t="shared" si="19"/>
        <v>0.63000000012107193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2500000</v>
      </c>
      <c r="D1057" s="1">
        <f>BILANCA!E79</f>
        <v>0</v>
      </c>
      <c r="E1057" s="1">
        <v>0</v>
      </c>
      <c r="F1057" s="1">
        <v>0</v>
      </c>
      <c r="G1057" s="2">
        <f t="shared" si="22"/>
        <v>185000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2500000</v>
      </c>
      <c r="D1058" s="1">
        <f>BILANCA!E80</f>
        <v>0</v>
      </c>
      <c r="E1058" s="1">
        <v>0</v>
      </c>
      <c r="F1058" s="1">
        <v>0</v>
      </c>
      <c r="G1058" s="2">
        <f t="shared" si="22"/>
        <v>187500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24435.7</v>
      </c>
      <c r="D1060" s="1">
        <f>BILANCA!E82</f>
        <v>18360.86</v>
      </c>
      <c r="E1060" s="1">
        <v>0</v>
      </c>
      <c r="F1060" s="1">
        <v>0</v>
      </c>
      <c r="G1060" s="2">
        <f t="shared" si="22"/>
        <v>4709.1213399999997</v>
      </c>
      <c r="H1060" s="2">
        <f t="shared" si="19"/>
        <v>0.43999999999869033</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121872.49</v>
      </c>
      <c r="D1061" s="1">
        <f>BILANCA!E83</f>
        <v>120319.34</v>
      </c>
      <c r="E1061" s="1">
        <v>0</v>
      </c>
      <c r="F1061" s="1">
        <v>0</v>
      </c>
      <c r="G1061" s="2">
        <f t="shared" si="22"/>
        <v>28275.87126</v>
      </c>
      <c r="H1061" s="2">
        <f t="shared" si="19"/>
        <v>0.83000000000174623</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50372.08</v>
      </c>
      <c r="D1062" s="1">
        <f>BILANCA!E84</f>
        <v>28190.63</v>
      </c>
      <c r="E1062" s="1">
        <v>0</v>
      </c>
      <c r="F1062" s="1">
        <v>0</v>
      </c>
      <c r="G1062" s="2">
        <f t="shared" si="22"/>
        <v>8433.5138600000009</v>
      </c>
      <c r="H1062" s="2">
        <f t="shared" si="19"/>
        <v>0.4500000000007276</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687538.49</v>
      </c>
      <c r="D1064" s="1">
        <f>BILANCA!E86</f>
        <v>369127.78</v>
      </c>
      <c r="E1064" s="1">
        <v>0</v>
      </c>
      <c r="F1064" s="1">
        <v>0</v>
      </c>
      <c r="G1064" s="2">
        <f t="shared" si="22"/>
        <v>115489.31805</v>
      </c>
      <c r="H1064" s="2">
        <f t="shared" si="19"/>
        <v>0.7099999999627471</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142833.65</v>
      </c>
      <c r="D1066" s="1">
        <f>BILANCA!E88</f>
        <v>122710.39</v>
      </c>
      <c r="E1066" s="1">
        <v>0</v>
      </c>
      <c r="F1066" s="1">
        <v>0</v>
      </c>
      <c r="G1066" s="2">
        <f t="shared" si="22"/>
        <v>32225.117690000003</v>
      </c>
      <c r="H1066" s="2">
        <f t="shared" si="19"/>
        <v>0.74000000000523869</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142833.65</v>
      </c>
      <c r="D1068" s="1">
        <f>BILANCA!E90</f>
        <v>122710.39</v>
      </c>
      <c r="E1068" s="1">
        <v>0</v>
      </c>
      <c r="F1068" s="1">
        <v>0</v>
      </c>
      <c r="G1068" s="2">
        <f t="shared" si="22"/>
        <v>33001.626550000001</v>
      </c>
      <c r="H1068" s="2">
        <f t="shared" ref="H1068:H1337" si="23">ABS(C1068-ROUND(C1068,0))+ABS(D1068-ROUND(D1068,0))</f>
        <v>0.74000000000523869</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142833.65</v>
      </c>
      <c r="D1095" s="1">
        <f>BILANCA!E117</f>
        <v>122710.39</v>
      </c>
      <c r="E1095" s="1">
        <v>0</v>
      </c>
      <c r="F1095" s="1">
        <v>0</v>
      </c>
      <c r="G1095" s="2">
        <f t="shared" si="22"/>
        <v>43484.496160000002</v>
      </c>
      <c r="H1095" s="2">
        <f t="shared" si="23"/>
        <v>0.74000000000523869</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54621.279999999999</v>
      </c>
      <c r="D1096" s="1">
        <f>BILANCA!E118</f>
        <v>4425.09</v>
      </c>
      <c r="E1096" s="1">
        <v>0</v>
      </c>
      <c r="F1096" s="1">
        <v>0</v>
      </c>
      <c r="G1096" s="2">
        <f t="shared" si="22"/>
        <v>7172.2749800000001</v>
      </c>
      <c r="H1096" s="2">
        <f t="shared" si="23"/>
        <v>0.36999999999898137</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54621.279999999999</v>
      </c>
      <c r="D1097" s="1">
        <f>BILANCA!E119</f>
        <v>4425.09</v>
      </c>
      <c r="E1097" s="1">
        <v>0</v>
      </c>
      <c r="F1097" s="1">
        <v>0</v>
      </c>
      <c r="G1097" s="2">
        <f t="shared" si="22"/>
        <v>7235.7464400000008</v>
      </c>
      <c r="H1097" s="2">
        <f t="shared" si="23"/>
        <v>0.36999999999898137</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54621.279999999999</v>
      </c>
      <c r="D1101" s="1">
        <f>BILANCA!E123</f>
        <v>4425.09</v>
      </c>
      <c r="E1101" s="1">
        <v>0</v>
      </c>
      <c r="F1101" s="1">
        <v>0</v>
      </c>
      <c r="G1101" s="2">
        <f t="shared" si="22"/>
        <v>7489.6322799999998</v>
      </c>
      <c r="H1101" s="2">
        <f t="shared" si="23"/>
        <v>0.36999999999898137</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14063211.800000001</v>
      </c>
      <c r="D1112" s="1">
        <f>BILANCA!E134</f>
        <v>14078511.800000001</v>
      </c>
      <c r="E1112" s="1">
        <v>0</v>
      </c>
      <c r="F1112" s="1">
        <v>0</v>
      </c>
      <c r="G1112" s="2">
        <f t="shared" si="22"/>
        <v>5446410.3666000003</v>
      </c>
      <c r="H1112" s="2">
        <f t="shared" si="23"/>
        <v>0.39999999850988388</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14063211.800000001</v>
      </c>
      <c r="D1113" s="1">
        <f>BILANCA!E135</f>
        <v>14078511.800000001</v>
      </c>
      <c r="E1113" s="1">
        <v>0</v>
      </c>
      <c r="F1113" s="1">
        <v>0</v>
      </c>
      <c r="G1113" s="2">
        <f t="shared" si="22"/>
        <v>5488630.6020000009</v>
      </c>
      <c r="H1113" s="2">
        <f t="shared" si="23"/>
        <v>0.39999999850988388</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17300</v>
      </c>
      <c r="D1115" s="1">
        <f>BILANCA!E137</f>
        <v>32600</v>
      </c>
      <c r="E1115" s="1">
        <v>0</v>
      </c>
      <c r="F1115" s="1">
        <v>0</v>
      </c>
      <c r="G1115" s="2">
        <f t="shared" si="22"/>
        <v>10890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14045911.800000001</v>
      </c>
      <c r="D1119" s="1">
        <f>BILANCA!E141</f>
        <v>14045911.800000001</v>
      </c>
      <c r="E1119" s="1">
        <v>0</v>
      </c>
      <c r="F1119" s="1">
        <v>0</v>
      </c>
      <c r="G1119" s="2">
        <f t="shared" si="22"/>
        <v>5730732.0144000007</v>
      </c>
      <c r="H1119" s="2">
        <f t="shared" si="23"/>
        <v>0.39999999850988388</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4878287.3600000003</v>
      </c>
      <c r="D1124" s="1">
        <f>BILANCA!E146</f>
        <v>18875411.389999997</v>
      </c>
      <c r="E1124" s="1">
        <v>0</v>
      </c>
      <c r="F1124" s="1">
        <v>0</v>
      </c>
      <c r="G1124" s="2">
        <f t="shared" si="22"/>
        <v>6010704.5297399992</v>
      </c>
      <c r="H1124" s="2">
        <f t="shared" si="23"/>
        <v>0.74999999720603228</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67944.19</v>
      </c>
      <c r="D1125" s="1">
        <f>BILANCA!E147</f>
        <v>54972.42</v>
      </c>
      <c r="E1125" s="1">
        <v>0</v>
      </c>
      <c r="F1125" s="1">
        <v>0</v>
      </c>
      <c r="G1125" s="2">
        <f t="shared" si="22"/>
        <v>25260.242259999999</v>
      </c>
      <c r="H1125" s="2">
        <f t="shared" si="23"/>
        <v>0.61000000000058208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464282.10000000009</v>
      </c>
      <c r="D1127" s="1">
        <f>BILANCA!E149</f>
        <v>15517790.589999998</v>
      </c>
      <c r="E1127" s="1">
        <v>0</v>
      </c>
      <c r="F1127" s="1">
        <v>0</v>
      </c>
      <c r="G1127" s="2">
        <f t="shared" si="22"/>
        <v>4535980.3123199986</v>
      </c>
      <c r="H1127" s="2">
        <f t="shared" si="23"/>
        <v>0.51000000210478902</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429320.58</v>
      </c>
      <c r="D1129" s="1">
        <f>BILANCA!E151</f>
        <v>875432.17</v>
      </c>
      <c r="E1129" s="1">
        <v>0</v>
      </c>
      <c r="F1129" s="1">
        <v>0</v>
      </c>
      <c r="G1129" s="2">
        <f t="shared" si="22"/>
        <v>318306.99832000001</v>
      </c>
      <c r="H1129" s="2">
        <f t="shared" si="23"/>
        <v>0.59000000002561137</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10402025.1</v>
      </c>
      <c r="E1130" s="1">
        <v>0</v>
      </c>
      <c r="F1130" s="1">
        <v>0</v>
      </c>
      <c r="G1130" s="2">
        <f t="shared" si="22"/>
        <v>3058195.3793999995</v>
      </c>
      <c r="H1130" s="2">
        <f t="shared" si="23"/>
        <v>9.999999962747097E-2</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19447.22</v>
      </c>
      <c r="D1131" s="1">
        <f>BILANCA!E153</f>
        <v>0</v>
      </c>
      <c r="E1131" s="1">
        <v>0</v>
      </c>
      <c r="F1131" s="1">
        <v>0</v>
      </c>
      <c r="G1131" s="2">
        <f t="shared" si="22"/>
        <v>2878.1885600000001</v>
      </c>
      <c r="H1131" s="2">
        <f t="shared" si="23"/>
        <v>0.22000000000116415</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360</v>
      </c>
      <c r="D1132" s="1">
        <f>BILANCA!E154</f>
        <v>600</v>
      </c>
      <c r="E1132" s="1">
        <v>0</v>
      </c>
      <c r="F1132" s="1">
        <v>0</v>
      </c>
      <c r="G1132" s="2">
        <f t="shared" si="22"/>
        <v>232.44</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13195.84</v>
      </c>
      <c r="D1133" s="1">
        <f>BILANCA!E155</f>
        <v>208040.54</v>
      </c>
      <c r="E1133" s="1">
        <v>0</v>
      </c>
      <c r="F1133" s="1">
        <v>0</v>
      </c>
      <c r="G1133" s="2">
        <f t="shared" si="22"/>
        <v>64391.537999999993</v>
      </c>
      <c r="H1133" s="2">
        <f t="shared" si="23"/>
        <v>0.61999999999170541</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1958.46</v>
      </c>
      <c r="D1135" s="1">
        <f>BILANCA!E157</f>
        <v>4031692.78</v>
      </c>
      <c r="E1135" s="1">
        <v>0</v>
      </c>
      <c r="F1135" s="1">
        <v>0</v>
      </c>
      <c r="G1135" s="2">
        <f t="shared" si="22"/>
        <v>1225932.29104</v>
      </c>
      <c r="H1135" s="2">
        <f t="shared" si="23"/>
        <v>0.68000000020492735</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36266.370000000003</v>
      </c>
      <c r="D1136" s="1">
        <f>BILANCA!E158</f>
        <v>38458.36</v>
      </c>
      <c r="E1136" s="1">
        <v>0</v>
      </c>
      <c r="F1136" s="1">
        <v>0</v>
      </c>
      <c r="G1136" s="2">
        <f t="shared" si="22"/>
        <v>17317.012770000001</v>
      </c>
      <c r="H1136" s="2">
        <f t="shared" si="23"/>
        <v>0.73000000000320142</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1745120.1</v>
      </c>
      <c r="D1137" s="1">
        <f>BILANCA!E159</f>
        <v>800316.89</v>
      </c>
      <c r="E1137" s="1">
        <v>0</v>
      </c>
      <c r="F1137" s="1">
        <v>0</v>
      </c>
      <c r="G1137" s="2">
        <f t="shared" si="22"/>
        <v>515246.09752000001</v>
      </c>
      <c r="H1137" s="2">
        <f t="shared" si="23"/>
        <v>0.21000000007916242</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695332.33</v>
      </c>
      <c r="D1138" s="1">
        <f>BILANCA!E160</f>
        <v>531450.4</v>
      </c>
      <c r="E1138" s="1">
        <v>0</v>
      </c>
      <c r="F1138" s="1">
        <v>0</v>
      </c>
      <c r="G1138" s="2">
        <f t="shared" si="22"/>
        <v>272526.13514999999</v>
      </c>
      <c r="H1138" s="2">
        <f t="shared" si="23"/>
        <v>0.72999999998137355</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2121569.29</v>
      </c>
      <c r="D1139" s="1">
        <f>BILANCA!E161</f>
        <v>2332513.0699999998</v>
      </c>
      <c r="E1139" s="1">
        <v>0</v>
      </c>
      <c r="F1139" s="1">
        <v>0</v>
      </c>
      <c r="G1139" s="2">
        <f t="shared" si="22"/>
        <v>1058708.88708</v>
      </c>
      <c r="H1139" s="2">
        <f t="shared" si="23"/>
        <v>0.35999999986961484</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330.58</v>
      </c>
      <c r="D1140" s="1">
        <f>BILANCA!E162</f>
        <v>189.03</v>
      </c>
      <c r="E1140" s="1">
        <v>0</v>
      </c>
      <c r="F1140" s="1">
        <v>0</v>
      </c>
      <c r="G1140" s="2">
        <f t="shared" si="22"/>
        <v>111.25648000000001</v>
      </c>
      <c r="H1140" s="2">
        <f t="shared" si="23"/>
        <v>0.45000000000001705</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252557.6</v>
      </c>
      <c r="D1141" s="1">
        <f>BILANCA!E163</f>
        <v>400279.37</v>
      </c>
      <c r="E1141" s="1">
        <v>0</v>
      </c>
      <c r="F1141" s="1">
        <v>0</v>
      </c>
      <c r="G1141" s="2">
        <f t="shared" si="22"/>
        <v>166392.38172</v>
      </c>
      <c r="H1141" s="2">
        <f t="shared" si="23"/>
        <v>0.76999999998952262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70304.509999999995</v>
      </c>
      <c r="D1142" s="1">
        <f>BILANCA!E164</f>
        <v>40306.25</v>
      </c>
      <c r="E1142" s="1">
        <v>0</v>
      </c>
      <c r="F1142" s="1">
        <v>0</v>
      </c>
      <c r="G1142" s="2">
        <f t="shared" si="22"/>
        <v>23995.80459</v>
      </c>
      <c r="H1142" s="2">
        <f t="shared" si="23"/>
        <v>0.74000000000523869</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70304.509999999995</v>
      </c>
      <c r="D1144" s="1">
        <f>BILANCA!E166</f>
        <v>40306.25</v>
      </c>
      <c r="E1144" s="1">
        <v>0</v>
      </c>
      <c r="F1144" s="1">
        <v>0</v>
      </c>
      <c r="G1144" s="2">
        <f t="shared" si="22"/>
        <v>24297.638610000002</v>
      </c>
      <c r="H1144" s="2">
        <f t="shared" si="23"/>
        <v>0.74000000000523869</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4304708.6499999994</v>
      </c>
      <c r="D1148" s="1">
        <f>BILANCA!E170</f>
        <v>3889235.37</v>
      </c>
      <c r="E1148" s="1">
        <v>0</v>
      </c>
      <c r="F1148" s="1">
        <v>0</v>
      </c>
      <c r="G1148" s="2">
        <f t="shared" si="22"/>
        <v>1993724.59935</v>
      </c>
      <c r="H1148" s="2">
        <f t="shared" si="23"/>
        <v>0.72000000067055225</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237314.83</v>
      </c>
      <c r="D1149" s="1">
        <f>BILANCA!E171</f>
        <v>305011.19</v>
      </c>
      <c r="E1149" s="1">
        <v>0</v>
      </c>
      <c r="F1149" s="1">
        <v>0</v>
      </c>
      <c r="G1149" s="2">
        <f t="shared" si="22"/>
        <v>140657.97686</v>
      </c>
      <c r="H1149" s="2">
        <f t="shared" si="23"/>
        <v>0.36000000001513399</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87617.04</v>
      </c>
      <c r="D1150" s="1">
        <f>BILANCA!E172</f>
        <v>164152.48000000001</v>
      </c>
      <c r="E1150" s="1">
        <v>0</v>
      </c>
      <c r="F1150" s="1">
        <v>0</v>
      </c>
      <c r="G1150" s="2">
        <f t="shared" si="22"/>
        <v>69458.974000000002</v>
      </c>
      <c r="H1150" s="2">
        <f t="shared" si="23"/>
        <v>0.52000000000407454</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3979776.78</v>
      </c>
      <c r="D1151" s="1">
        <f>BILANCA!E173</f>
        <v>3420071.7</v>
      </c>
      <c r="E1151" s="1">
        <v>0</v>
      </c>
      <c r="F1151" s="1">
        <v>0</v>
      </c>
      <c r="G1151" s="2">
        <f t="shared" si="22"/>
        <v>1817746.5902400003</v>
      </c>
      <c r="H1151" s="2">
        <f t="shared" si="23"/>
        <v>0.52000000001862645</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335942568.74000001</v>
      </c>
      <c r="D1152" s="1">
        <f>BILANCA!E175</f>
        <v>379143155.28000003</v>
      </c>
      <c r="E1152" s="1">
        <v>0</v>
      </c>
      <c r="F1152" s="1">
        <v>0</v>
      </c>
      <c r="G1152" s="2">
        <f t="shared" si="22"/>
        <v>184924680.60170001</v>
      </c>
      <c r="H1152" s="2">
        <f t="shared" si="23"/>
        <v>0.54000002145767212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98807866.890000015</v>
      </c>
      <c r="D1153" s="1">
        <f>BILANCA!E176</f>
        <v>65029611.75</v>
      </c>
      <c r="E1153" s="1">
        <v>0</v>
      </c>
      <c r="F1153" s="1">
        <v>0</v>
      </c>
      <c r="G1153" s="2">
        <f t="shared" si="22"/>
        <v>38907405.366300002</v>
      </c>
      <c r="H1153" s="2">
        <f t="shared" si="23"/>
        <v>0.35999998450279236</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62671323</v>
      </c>
      <c r="D1154" s="1">
        <f>BILANCA!E177</f>
        <v>27943808.530000001</v>
      </c>
      <c r="E1154" s="1">
        <v>0</v>
      </c>
      <c r="F1154" s="1">
        <v>0</v>
      </c>
      <c r="G1154" s="2">
        <f t="shared" si="22"/>
        <v>20273578.750260003</v>
      </c>
      <c r="H1154" s="2">
        <f t="shared" si="23"/>
        <v>0.4699999988079071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9728780.4000000004</v>
      </c>
      <c r="D1155" s="1">
        <f>BILANCA!E178</f>
        <v>7389413.0499999998</v>
      </c>
      <c r="E1155" s="1">
        <v>0</v>
      </c>
      <c r="F1155" s="1">
        <v>0</v>
      </c>
      <c r="G1155" s="2">
        <f t="shared" si="22"/>
        <v>4215308.318</v>
      </c>
      <c r="H1155" s="2">
        <f t="shared" si="23"/>
        <v>0.45000000018626451</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9236642.6799999997</v>
      </c>
      <c r="D1156" s="1">
        <f>BILANCA!E179</f>
        <v>5864419.9000000004</v>
      </c>
      <c r="E1156" s="1">
        <v>0</v>
      </c>
      <c r="F1156" s="1">
        <v>0</v>
      </c>
      <c r="G1156" s="2">
        <f t="shared" si="22"/>
        <v>3627028.4690399999</v>
      </c>
      <c r="H1156" s="2">
        <f t="shared" si="23"/>
        <v>0.41999999992549419</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212680.46</v>
      </c>
      <c r="D1157" s="1">
        <f>BILANCA!E180</f>
        <v>48751.839999999997</v>
      </c>
      <c r="E1157" s="1">
        <v>0</v>
      </c>
      <c r="F1157" s="1">
        <v>0</v>
      </c>
      <c r="G1157" s="2">
        <f t="shared" si="22"/>
        <v>53972.040359999992</v>
      </c>
      <c r="H1157" s="2">
        <f t="shared" si="23"/>
        <v>0.61999999999534339</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212680.46</v>
      </c>
      <c r="D1160" s="1">
        <f>BILANCA!E183</f>
        <v>48751.839999999997</v>
      </c>
      <c r="E1160" s="1">
        <v>0</v>
      </c>
      <c r="F1160" s="1">
        <v>0</v>
      </c>
      <c r="G1160" s="2">
        <f t="shared" si="22"/>
        <v>54902.592779999992</v>
      </c>
      <c r="H1160" s="2">
        <f t="shared" si="23"/>
        <v>0.61999999999534339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11703.49</v>
      </c>
      <c r="D1161" s="1">
        <f>BILANCA!E184</f>
        <v>21145.59</v>
      </c>
      <c r="E1161" s="1">
        <v>0</v>
      </c>
      <c r="F1161" s="1">
        <v>0</v>
      </c>
      <c r="G1161" s="2">
        <f t="shared" si="22"/>
        <v>9611.0512600000002</v>
      </c>
      <c r="H1161" s="2">
        <f t="shared" si="23"/>
        <v>0.8999999999996362</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312651.82</v>
      </c>
      <c r="D1162" s="1">
        <f>BILANCA!E185</f>
        <v>427739.03</v>
      </c>
      <c r="E1162" s="1">
        <v>0</v>
      </c>
      <c r="F1162" s="1">
        <v>0</v>
      </c>
      <c r="G1162" s="2">
        <f>B1162/1000*C1162+B1162/500*D1162</f>
        <v>209095.24851999999</v>
      </c>
      <c r="H1162" s="2">
        <f>ABS(C1162-ROUND(C1162,0))+ABS(D1162-ROUND(D1162,0))</f>
        <v>0.21000000002095476</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10091.790000000001</v>
      </c>
      <c r="D1163" s="1">
        <f>BILANCA!E186</f>
        <v>8849.64</v>
      </c>
      <c r="E1163" s="1">
        <v>0</v>
      </c>
      <c r="F1163" s="1">
        <v>0</v>
      </c>
      <c r="G1163" s="2">
        <f t="shared" si="22"/>
        <v>5002.3926000000001</v>
      </c>
      <c r="H1163" s="2">
        <f t="shared" si="23"/>
        <v>0.56999999999970896</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43158772.359999999</v>
      </c>
      <c r="D1165" s="1">
        <f>BILANCA!E188</f>
        <v>14183489.48</v>
      </c>
      <c r="E1165" s="1">
        <v>0</v>
      </c>
      <c r="F1165" s="1">
        <v>0</v>
      </c>
      <c r="G1165" s="2">
        <f t="shared" si="22"/>
        <v>13017686.74024</v>
      </c>
      <c r="H1165" s="2">
        <f t="shared" si="23"/>
        <v>0.83999999985098839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8929132.2599999998</v>
      </c>
      <c r="D1166" s="1">
        <f>BILANCA!E189</f>
        <v>7624833.7699999996</v>
      </c>
      <c r="E1166" s="1">
        <v>0</v>
      </c>
      <c r="F1166" s="1">
        <v>0</v>
      </c>
      <c r="G1166" s="2">
        <f t="shared" si="22"/>
        <v>4424720.3633999992</v>
      </c>
      <c r="H1166" s="2">
        <f t="shared" si="23"/>
        <v>0.49000000022351742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26914421.350000001</v>
      </c>
      <c r="D1183" s="1">
        <f>BILANCA!E206</f>
        <v>28586433.98</v>
      </c>
      <c r="E1183" s="1">
        <v>0</v>
      </c>
      <c r="F1183" s="1">
        <v>0</v>
      </c>
      <c r="G1183" s="2">
        <f t="shared" si="22"/>
        <v>16817457.862</v>
      </c>
      <c r="H1183" s="2">
        <f t="shared" si="23"/>
        <v>0.37000000104308128</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26914421.350000001</v>
      </c>
      <c r="D1184" s="1">
        <f>BILANCA!E207</f>
        <v>28586433.98</v>
      </c>
      <c r="E1184" s="1">
        <v>0</v>
      </c>
      <c r="F1184" s="1">
        <v>0</v>
      </c>
      <c r="G1184" s="2">
        <f t="shared" si="22"/>
        <v>16901545.151310001</v>
      </c>
      <c r="H1184" s="2">
        <f t="shared" si="23"/>
        <v>0.37000000104308128</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2549186.9500000002</v>
      </c>
      <c r="D1185" s="1">
        <f>BILANCA!E208</f>
        <v>12535104.77</v>
      </c>
      <c r="E1185" s="1">
        <v>0</v>
      </c>
      <c r="F1185" s="1">
        <v>0</v>
      </c>
      <c r="G1185" s="2">
        <f t="shared" si="22"/>
        <v>5579118.0909799999</v>
      </c>
      <c r="H1185" s="2">
        <f t="shared" si="23"/>
        <v>0.28000000026077032</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300000</v>
      </c>
      <c r="D1188" s="1">
        <f>BILANCA!E211</f>
        <v>0</v>
      </c>
      <c r="E1188" s="1">
        <v>0</v>
      </c>
      <c r="F1188" s="1">
        <v>0</v>
      </c>
      <c r="G1188" s="2">
        <f t="shared" si="22"/>
        <v>61499.999999999993</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10591838.029999999</v>
      </c>
      <c r="D1189" s="1">
        <f>BILANCA!E212</f>
        <v>2646325.56</v>
      </c>
      <c r="E1189" s="1">
        <v>0</v>
      </c>
      <c r="F1189" s="1">
        <v>0</v>
      </c>
      <c r="G1189" s="2">
        <f t="shared" si="22"/>
        <v>3272204.7648999998</v>
      </c>
      <c r="H1189" s="2">
        <f t="shared" si="23"/>
        <v>0.46999999927356839</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13473396.369999999</v>
      </c>
      <c r="D1194" s="1">
        <f>BILANCA!E217</f>
        <v>13405003.65</v>
      </c>
      <c r="E1194" s="1">
        <v>0</v>
      </c>
      <c r="F1194" s="1">
        <v>0</v>
      </c>
      <c r="G1194" s="2">
        <f t="shared" si="22"/>
        <v>8499798.1743699983</v>
      </c>
      <c r="H1194" s="2">
        <f t="shared" si="23"/>
        <v>0.7199999988079071</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292990.27999999997</v>
      </c>
      <c r="D1211" s="1">
        <f>BILANCA!E234</f>
        <v>874535.47</v>
      </c>
      <c r="E1211" s="1">
        <v>0</v>
      </c>
      <c r="F1211" s="1">
        <v>0</v>
      </c>
      <c r="G1211" s="2">
        <f t="shared" si="22"/>
        <v>465589.95815999998</v>
      </c>
      <c r="H1211" s="2">
        <f t="shared" si="23"/>
        <v>0.74999999994179234</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90398.23</v>
      </c>
      <c r="D1212" s="1">
        <f>BILANCA!E235</f>
        <v>2283.12</v>
      </c>
      <c r="E1212" s="1">
        <v>0</v>
      </c>
      <c r="F1212" s="1">
        <v>0</v>
      </c>
      <c r="G1212" s="2">
        <f t="shared" si="22"/>
        <v>21746.86363</v>
      </c>
      <c r="H1212" s="2">
        <f t="shared" si="23"/>
        <v>0.34999999999581632</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202592.05</v>
      </c>
      <c r="D1213" s="1">
        <f>BILANCA!E236</f>
        <v>872252.35</v>
      </c>
      <c r="E1213" s="1">
        <v>0</v>
      </c>
      <c r="F1213" s="1">
        <v>0</v>
      </c>
      <c r="G1213" s="2">
        <f t="shared" si="22"/>
        <v>447832.2525</v>
      </c>
      <c r="H1213" s="2">
        <f t="shared" si="23"/>
        <v>0.3999999999650754</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237134701.84999999</v>
      </c>
      <c r="D1214" s="1">
        <f>BILANCA!E237</f>
        <v>314113543.53000003</v>
      </c>
      <c r="E1214" s="1">
        <v>0</v>
      </c>
      <c r="F1214" s="1">
        <v>0</v>
      </c>
      <c r="G1214" s="2">
        <f t="shared" si="22"/>
        <v>199898573.23821002</v>
      </c>
      <c r="H1214" s="2">
        <f t="shared" si="23"/>
        <v>0.61999997496604919</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269087844.5</v>
      </c>
      <c r="D1215" s="1">
        <f>BILANCA!E238</f>
        <v>300955834.69</v>
      </c>
      <c r="E1215" s="1">
        <v>0</v>
      </c>
      <c r="F1215" s="1">
        <v>0</v>
      </c>
      <c r="G1215" s="2">
        <f t="shared" si="22"/>
        <v>202071887.22016001</v>
      </c>
      <c r="H1215" s="2">
        <f t="shared" si="23"/>
        <v>0.81000000238418579</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296890566.39999998</v>
      </c>
      <c r="D1216" s="1">
        <f>BILANCA!E239</f>
        <v>329802897.36000001</v>
      </c>
      <c r="E1216" s="1">
        <v>0</v>
      </c>
      <c r="F1216" s="1">
        <v>0</v>
      </c>
      <c r="G1216" s="2">
        <f t="shared" si="22"/>
        <v>222863652.14096004</v>
      </c>
      <c r="H1216" s="2">
        <f t="shared" si="23"/>
        <v>0.75999999046325684</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244570587.74000001</v>
      </c>
      <c r="D1217" s="1">
        <f>BILANCA!E240</f>
        <v>298490391.69999999</v>
      </c>
      <c r="E1217" s="1">
        <v>0</v>
      </c>
      <c r="F1217" s="1">
        <v>0</v>
      </c>
      <c r="G1217" s="2">
        <f t="shared" si="22"/>
        <v>196923020.84676</v>
      </c>
      <c r="H1217" s="2">
        <f t="shared" si="23"/>
        <v>0.56000000238418579</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52319978.659999996</v>
      </c>
      <c r="D1218" s="1">
        <f>BILANCA!E241</f>
        <v>31312505.66</v>
      </c>
      <c r="E1218" s="1">
        <v>0</v>
      </c>
      <c r="F1218" s="1">
        <v>0</v>
      </c>
      <c r="G1218" s="2">
        <f t="shared" si="22"/>
        <v>27012072.645300001</v>
      </c>
      <c r="H1218" s="2">
        <f t="shared" si="23"/>
        <v>0.68000000342726707</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27802721.900000002</v>
      </c>
      <c r="D1219" s="1">
        <f>BILANCA!E242</f>
        <v>28847062.670000002</v>
      </c>
      <c r="E1219" s="1">
        <v>0</v>
      </c>
      <c r="F1219" s="1">
        <v>0</v>
      </c>
      <c r="G1219" s="2">
        <f t="shared" si="22"/>
        <v>20177255.94864</v>
      </c>
      <c r="H1219" s="2">
        <f t="shared" si="23"/>
        <v>0.42999999597668648</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25379281.870000001</v>
      </c>
      <c r="D1220" s="1">
        <f>BILANCA!E243</f>
        <v>17126451.010000002</v>
      </c>
      <c r="E1220" s="1">
        <v>0</v>
      </c>
      <c r="F1220" s="1">
        <v>0</v>
      </c>
      <c r="G1220" s="2">
        <f t="shared" si="22"/>
        <v>14132827.58193</v>
      </c>
      <c r="H1220" s="2">
        <f t="shared" si="23"/>
        <v>0.14000000059604645</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2423440.0299999998</v>
      </c>
      <c r="D1221" s="1">
        <f>BILANCA!E244</f>
        <v>11720611.66</v>
      </c>
      <c r="E1221" s="1">
        <v>0</v>
      </c>
      <c r="F1221" s="1">
        <v>0</v>
      </c>
      <c r="G1221" s="2">
        <f t="shared" si="22"/>
        <v>6155789.8772999998</v>
      </c>
      <c r="H1221" s="2">
        <f t="shared" si="23"/>
        <v>0.36999999964609742</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-37466292.840000004</v>
      </c>
      <c r="D1222" s="1">
        <f>BILANCA!E245</f>
        <v>-6046978.1099999845</v>
      </c>
      <c r="E1222" s="1">
        <v>0</v>
      </c>
      <c r="F1222" s="1">
        <v>0</v>
      </c>
      <c r="G1222" s="2">
        <f t="shared" si="22"/>
        <v>-11844899.525339993</v>
      </c>
      <c r="H1222" s="2">
        <f t="shared" si="23"/>
        <v>0.26999998092651367</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145283865.49000001</v>
      </c>
      <c r="D1223" s="1">
        <f>BILANCA!E246</f>
        <v>246156418.62</v>
      </c>
      <c r="E1223" s="1">
        <v>0</v>
      </c>
      <c r="F1223" s="1">
        <v>0</v>
      </c>
      <c r="G1223" s="2">
        <f t="shared" si="22"/>
        <v>153023208.6552</v>
      </c>
      <c r="H1223" s="2">
        <f t="shared" si="23"/>
        <v>0.87000000476837158</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118627246.03</v>
      </c>
      <c r="D1224" s="1">
        <f>BILANCA!E247</f>
        <v>228549460.38</v>
      </c>
      <c r="E1224" s="1">
        <v>0</v>
      </c>
      <c r="F1224" s="1">
        <v>0</v>
      </c>
      <c r="G1224" s="2">
        <f t="shared" si="22"/>
        <v>138750006.19639</v>
      </c>
      <c r="H1224" s="2">
        <f t="shared" si="23"/>
        <v>0.40999999642372131</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26656619.460000001</v>
      </c>
      <c r="D1226" s="1">
        <f>BILANCA!E249</f>
        <v>17606958.239999998</v>
      </c>
      <c r="E1226" s="1">
        <v>0</v>
      </c>
      <c r="F1226" s="1">
        <v>0</v>
      </c>
      <c r="G1226" s="2">
        <f t="shared" si="22"/>
        <v>15034540.233419999</v>
      </c>
      <c r="H1226" s="2">
        <f t="shared" si="23"/>
        <v>0.69999999925494194</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182750158.33000001</v>
      </c>
      <c r="D1227" s="1">
        <f>BILANCA!E250</f>
        <v>252203396.72999999</v>
      </c>
      <c r="E1227" s="1">
        <v>0</v>
      </c>
      <c r="F1227" s="1">
        <v>0</v>
      </c>
      <c r="G1227" s="2">
        <f t="shared" si="22"/>
        <v>167666296.23675999</v>
      </c>
      <c r="H1227" s="2">
        <f t="shared" si="23"/>
        <v>0.60000002384185791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182750158.33000001</v>
      </c>
      <c r="D1229" s="1">
        <f>BILANCA!E252</f>
        <v>252203396.72999999</v>
      </c>
      <c r="E1229" s="1">
        <v>0</v>
      </c>
      <c r="F1229" s="1">
        <v>0</v>
      </c>
      <c r="G1229" s="2">
        <f t="shared" si="22"/>
        <v>169040610.14034</v>
      </c>
      <c r="H1229" s="2">
        <f t="shared" si="23"/>
        <v>0.60000002384185791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5343151.46</v>
      </c>
      <c r="D1232" s="1">
        <f>BILANCA!E255</f>
        <v>19146887.140000001</v>
      </c>
      <c r="E1232" s="1">
        <v>0</v>
      </c>
      <c r="F1232" s="1">
        <v>0</v>
      </c>
      <c r="G1232" s="2">
        <f t="shared" si="22"/>
        <v>10865594.509259999</v>
      </c>
      <c r="H1232" s="2">
        <f t="shared" si="23"/>
        <v>0.60000000055879354</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169998.73</v>
      </c>
      <c r="D1233" s="1">
        <f>BILANCA!E256</f>
        <v>57799.81</v>
      </c>
      <c r="E1233" s="1">
        <v>0</v>
      </c>
      <c r="F1233" s="1">
        <v>0</v>
      </c>
      <c r="G1233" s="2">
        <f t="shared" si="22"/>
        <v>71399.587499999994</v>
      </c>
      <c r="H1233" s="2">
        <f t="shared" si="23"/>
        <v>0.45999999999185093</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79756465.950000003</v>
      </c>
      <c r="D1236" s="1">
        <f>BILANCA!E259</f>
        <v>97424954.900000006</v>
      </c>
      <c r="E1236" s="1">
        <v>0</v>
      </c>
      <c r="F1236" s="1">
        <v>0</v>
      </c>
      <c r="G1236" s="2">
        <f t="shared" si="22"/>
        <v>69475413.064750001</v>
      </c>
      <c r="H1236" s="2">
        <f t="shared" si="23"/>
        <v>0.14999999105930328</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79756465.950000003</v>
      </c>
      <c r="D1237" s="1">
        <f>BILANCA!E260</f>
        <v>97424954.900000006</v>
      </c>
      <c r="E1237" s="1">
        <v>0</v>
      </c>
      <c r="F1237" s="1">
        <v>0</v>
      </c>
      <c r="G1237" s="2">
        <f t="shared" si="22"/>
        <v>69750019.440500006</v>
      </c>
      <c r="H1237" s="2">
        <f t="shared" si="23"/>
        <v>0.14999999105930328</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142833.65</v>
      </c>
      <c r="D1238" s="1">
        <f>BILANCA!E262</f>
        <v>122710.39</v>
      </c>
      <c r="E1238" s="1">
        <v>0</v>
      </c>
      <c r="F1238" s="1">
        <v>0</v>
      </c>
      <c r="G1238" s="2">
        <f t="shared" si="22"/>
        <v>99004.879650000003</v>
      </c>
      <c r="H1238" s="2">
        <f t="shared" si="23"/>
        <v>0.74000000000523869</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2255148.0499999998</v>
      </c>
      <c r="D1240" s="1">
        <f>BILANCA!E264</f>
        <v>11866202.68</v>
      </c>
      <c r="E1240" s="1">
        <v>0</v>
      </c>
      <c r="F1240" s="1">
        <v>0</v>
      </c>
      <c r="G1240" s="2">
        <f t="shared" si="22"/>
        <v>6678801.2263700003</v>
      </c>
      <c r="H1240" s="2">
        <f t="shared" si="23"/>
        <v>0.37000000011175871</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2875696.91</v>
      </c>
      <c r="D1241" s="1">
        <f>BILANCA!E265</f>
        <v>7409488.0800000001</v>
      </c>
      <c r="E1241" s="1">
        <v>0</v>
      </c>
      <c r="F1241" s="1">
        <v>0</v>
      </c>
      <c r="G1241" s="2">
        <f t="shared" si="22"/>
        <v>4565225.6520600002</v>
      </c>
      <c r="H1241" s="2">
        <f t="shared" si="23"/>
        <v>0.16999999992549419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5127.07</v>
      </c>
      <c r="D1242" s="1">
        <f>BILANCA!E266</f>
        <v>0</v>
      </c>
      <c r="E1242" s="1">
        <v>0</v>
      </c>
      <c r="F1242" s="1">
        <v>0</v>
      </c>
      <c r="G1242" s="2">
        <f t="shared" ref="G1242:G1479" si="24">B1242/1000*C1242+B1242/500*D1242</f>
        <v>1327.91113</v>
      </c>
      <c r="H1242" s="2">
        <f t="shared" si="23"/>
        <v>6.9999999999708962E-2</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65177.440000000002</v>
      </c>
      <c r="D1243" s="1">
        <f>BILANCA!E267</f>
        <v>40306.25</v>
      </c>
      <c r="E1243" s="1">
        <v>0</v>
      </c>
      <c r="F1243" s="1">
        <v>0</v>
      </c>
      <c r="G1243" s="2">
        <f t="shared" si="24"/>
        <v>37905.384400000003</v>
      </c>
      <c r="H1243" s="2">
        <f t="shared" si="23"/>
        <v>0.69000000000232831</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477178.71</v>
      </c>
      <c r="D1244" s="1">
        <f>BILANCA!E268</f>
        <v>225942.72</v>
      </c>
      <c r="E1244" s="1">
        <v>0</v>
      </c>
      <c r="F1244" s="1">
        <v>0</v>
      </c>
      <c r="G1244" s="2">
        <f t="shared" si="24"/>
        <v>242485.74315000002</v>
      </c>
      <c r="H1244" s="2">
        <f t="shared" si="23"/>
        <v>0.56999999997788109</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13122.28</v>
      </c>
      <c r="D1245" s="1">
        <f>BILANCA!E269</f>
        <v>7771.68</v>
      </c>
      <c r="E1245" s="1">
        <v>0</v>
      </c>
      <c r="F1245" s="1">
        <v>0</v>
      </c>
      <c r="G1245" s="2">
        <f t="shared" si="24"/>
        <v>7510.39768</v>
      </c>
      <c r="H1245" s="2">
        <f t="shared" si="23"/>
        <v>0.6000000000003638</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22288.93</v>
      </c>
      <c r="D1246" s="1">
        <f>BILANCA!E270</f>
        <v>22288.93</v>
      </c>
      <c r="E1246" s="1">
        <v>0</v>
      </c>
      <c r="F1246" s="1">
        <v>0</v>
      </c>
      <c r="G1246" s="2">
        <f t="shared" si="24"/>
        <v>17585.965769999999</v>
      </c>
      <c r="H1246" s="2">
        <f t="shared" si="23"/>
        <v>0.13999999999941792</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174948.57</v>
      </c>
      <c r="D1247" s="1">
        <f>BILANCA!E271</f>
        <v>113124.45</v>
      </c>
      <c r="E1247" s="1">
        <v>0</v>
      </c>
      <c r="F1247" s="1">
        <v>0</v>
      </c>
      <c r="G1247" s="2">
        <f t="shared" si="24"/>
        <v>105916.13208000001</v>
      </c>
      <c r="H1247" s="2">
        <f t="shared" si="23"/>
        <v>0.8799999999901047</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16441629.49</v>
      </c>
      <c r="D1263" s="1">
        <f>BILANCA!E287</f>
        <v>4296126.3600000003</v>
      </c>
      <c r="E1263" s="1">
        <v>0</v>
      </c>
      <c r="F1263" s="1">
        <v>0</v>
      </c>
      <c r="G1263" s="2">
        <f t="shared" si="24"/>
        <v>7009487.0188000016</v>
      </c>
      <c r="H1263" s="2">
        <f t="shared" si="23"/>
        <v>0.85000000055879354</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46229693.509999998</v>
      </c>
      <c r="D1264" s="1">
        <f>BILANCA!E288</f>
        <v>23647682.170000002</v>
      </c>
      <c r="E1264" s="1">
        <v>0</v>
      </c>
      <c r="F1264" s="1">
        <v>0</v>
      </c>
      <c r="G1264" s="2">
        <f t="shared" si="24"/>
        <v>26280541.255850002</v>
      </c>
      <c r="H1264" s="2">
        <f t="shared" si="23"/>
        <v>0.66000000387430191</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1325342.7</v>
      </c>
      <c r="D1265" s="1">
        <f>BILANCA!E289</f>
        <v>572215.14</v>
      </c>
      <c r="E1265" s="1">
        <v>0</v>
      </c>
      <c r="F1265" s="1">
        <v>0</v>
      </c>
      <c r="G1265" s="2">
        <f t="shared" si="24"/>
        <v>696475.98035999993</v>
      </c>
      <c r="H1265" s="2">
        <f t="shared" si="23"/>
        <v>0.44000000006053597</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7603789.5599999996</v>
      </c>
      <c r="D1266" s="1">
        <f>BILANCA!E290</f>
        <v>7052618.6299999999</v>
      </c>
      <c r="E1266" s="1">
        <v>0</v>
      </c>
      <c r="F1266" s="1">
        <v>0</v>
      </c>
      <c r="G1266" s="2">
        <f t="shared" si="24"/>
        <v>6143654.5900599994</v>
      </c>
      <c r="H1266" s="2">
        <f t="shared" si="23"/>
        <v>0.81000000052154064</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51015.77</v>
      </c>
      <c r="E1269" s="1">
        <v>0</v>
      </c>
      <c r="F1269" s="1">
        <v>0</v>
      </c>
      <c r="G1269" s="2">
        <f t="shared" si="24"/>
        <v>29181.020439999997</v>
      </c>
      <c r="H1269" s="2">
        <f t="shared" si="23"/>
        <v>0.23000000000320142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26914421.350000001</v>
      </c>
      <c r="D1270" s="1">
        <f>BILANCA!E294</f>
        <v>28535418.210000001</v>
      </c>
      <c r="E1270" s="1">
        <v>0</v>
      </c>
      <c r="F1270" s="1">
        <v>0</v>
      </c>
      <c r="G1270" s="2">
        <f t="shared" si="24"/>
        <v>24103768.979989998</v>
      </c>
      <c r="H1270" s="2">
        <f t="shared" si="23"/>
        <v>0.56000000238418579</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42233445.920000002</v>
      </c>
      <c r="D1271" s="1">
        <f>BILANCA!E295</f>
        <v>13704338.210000001</v>
      </c>
      <c r="E1271" s="1">
        <v>0</v>
      </c>
      <c r="F1271" s="1">
        <v>0</v>
      </c>
      <c r="G1271" s="2">
        <f t="shared" si="24"/>
        <v>20056931.23392</v>
      </c>
      <c r="H1271" s="2">
        <f t="shared" si="23"/>
        <v>0.28999999910593033</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48239.89</v>
      </c>
      <c r="D1273" s="1">
        <f>BILANCA!E297</f>
        <v>164206.1</v>
      </c>
      <c r="E1273" s="1">
        <v>0</v>
      </c>
      <c r="F1273" s="1">
        <v>0</v>
      </c>
      <c r="G1273" s="2">
        <f t="shared" si="24"/>
        <v>109229.1061</v>
      </c>
      <c r="H1273" s="2">
        <f t="shared" si="23"/>
        <v>0.21000000000640284</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243560.68</v>
      </c>
      <c r="D1274" s="1">
        <f>BILANCA!E298</f>
        <v>29345.78</v>
      </c>
      <c r="E1274" s="1">
        <v>0</v>
      </c>
      <c r="F1274" s="1">
        <v>0</v>
      </c>
      <c r="G1274" s="2">
        <f t="shared" si="24"/>
        <v>87955.401840000006</v>
      </c>
      <c r="H1274" s="2">
        <f t="shared" si="23"/>
        <v>0.54000000000814907</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104949.77</v>
      </c>
      <c r="D1277" s="1">
        <f>BILANCA!E301</f>
        <v>0</v>
      </c>
      <c r="E1277" s="1">
        <v>0</v>
      </c>
      <c r="F1277" s="1">
        <v>0</v>
      </c>
      <c r="G1277" s="2">
        <f t="shared" si="24"/>
        <v>30855.232380000001</v>
      </c>
      <c r="H1277" s="2">
        <f t="shared" si="23"/>
        <v>0.22999999999592546</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129858.42</v>
      </c>
      <c r="D1278" s="1">
        <f>BILANCA!E302</f>
        <v>22994.959999999999</v>
      </c>
      <c r="E1278" s="1">
        <v>0</v>
      </c>
      <c r="F1278" s="1">
        <v>0</v>
      </c>
      <c r="G1278" s="2">
        <f t="shared" si="24"/>
        <v>51875.260299999994</v>
      </c>
      <c r="H1278" s="2">
        <f t="shared" si="23"/>
        <v>0.45999999999912689</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11785.9</v>
      </c>
      <c r="D1285" s="1">
        <f>BILANCA!E309</f>
        <v>5848.41</v>
      </c>
      <c r="E1285" s="1">
        <v>0</v>
      </c>
      <c r="F1285" s="1">
        <v>0</v>
      </c>
      <c r="G1285" s="2">
        <f t="shared" si="24"/>
        <v>7091.7814399999988</v>
      </c>
      <c r="H1285" s="2">
        <f t="shared" si="23"/>
        <v>0.51000000000021828</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7106210.3200000003</v>
      </c>
      <c r="D1299" s="6">
        <f>'RAS-funkcijski'!E5</f>
        <v>8302519.8099999996</v>
      </c>
      <c r="E1299" s="6">
        <v>0</v>
      </c>
      <c r="F1299" s="6">
        <v>0</v>
      </c>
      <c r="G1299" s="7">
        <f t="shared" si="24"/>
        <v>23711.249940000002</v>
      </c>
      <c r="H1299" s="7">
        <f t="shared" si="23"/>
        <v>0.51000000070780516</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7093618.0700000003</v>
      </c>
      <c r="D1300" s="1">
        <f>'RAS-funkcijski'!E6</f>
        <v>8261189.5099999998</v>
      </c>
      <c r="E1300" s="1">
        <v>0</v>
      </c>
      <c r="F1300" s="1">
        <v>0</v>
      </c>
      <c r="G1300" s="2">
        <f t="shared" si="24"/>
        <v>47231.994180000002</v>
      </c>
      <c r="H1300" s="2">
        <f t="shared" si="23"/>
        <v>0.56000000052154064</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7093618.0700000003</v>
      </c>
      <c r="D1301" s="1">
        <f>'RAS-funkcijski'!E7</f>
        <v>8261189.5099999998</v>
      </c>
      <c r="E1301" s="1">
        <v>0</v>
      </c>
      <c r="F1301" s="1">
        <v>0</v>
      </c>
      <c r="G1301" s="2">
        <f t="shared" si="24"/>
        <v>70847.991269999999</v>
      </c>
      <c r="H1301" s="2">
        <f t="shared" si="23"/>
        <v>0.56000000052154064</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12592.25</v>
      </c>
      <c r="D1311" s="1">
        <f>'RAS-funkcijski'!E17</f>
        <v>41330.300000000003</v>
      </c>
      <c r="E1311" s="1">
        <v>0</v>
      </c>
      <c r="F1311" s="1">
        <v>0</v>
      </c>
      <c r="G1311" s="2">
        <f t="shared" si="24"/>
        <v>1238.2870499999999</v>
      </c>
      <c r="H1311" s="2">
        <f t="shared" si="23"/>
        <v>0.55000000000291038</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10543282.640000001</v>
      </c>
      <c r="D1329" s="1">
        <f>'RAS-funkcijski'!E35</f>
        <v>8427108.6300000008</v>
      </c>
      <c r="E1329" s="1">
        <v>0</v>
      </c>
      <c r="F1329" s="1">
        <v>0</v>
      </c>
      <c r="G1329" s="2">
        <f t="shared" si="24"/>
        <v>849322.49690000003</v>
      </c>
      <c r="H1329" s="2">
        <f t="shared" si="23"/>
        <v>0.72999999858438969</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1858935.6500000001</v>
      </c>
      <c r="D1333" s="1">
        <f>'RAS-funkcijski'!E39</f>
        <v>2314614.9300000002</v>
      </c>
      <c r="E1333" s="1">
        <v>0</v>
      </c>
      <c r="F1333" s="1">
        <v>0</v>
      </c>
      <c r="G1333" s="2">
        <f t="shared" si="24"/>
        <v>227085.79285000003</v>
      </c>
      <c r="H1333" s="2">
        <f t="shared" si="23"/>
        <v>0.41999999969266355</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1747369.12</v>
      </c>
      <c r="D1334" s="1">
        <f>'RAS-funkcijski'!E40</f>
        <v>2246624.94</v>
      </c>
      <c r="E1334" s="1">
        <v>0</v>
      </c>
      <c r="F1334" s="1">
        <v>0</v>
      </c>
      <c r="G1334" s="2">
        <f t="shared" si="24"/>
        <v>224662.28399999999</v>
      </c>
      <c r="H1334" s="2">
        <f t="shared" si="23"/>
        <v>0.18000000016763806</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111566.53</v>
      </c>
      <c r="D1336" s="1">
        <f>'RAS-funkcijski'!E42</f>
        <v>67989.990000000005</v>
      </c>
      <c r="E1336" s="1">
        <v>0</v>
      </c>
      <c r="F1336" s="1">
        <v>0</v>
      </c>
      <c r="G1336" s="2">
        <f t="shared" si="24"/>
        <v>9406.7673799999993</v>
      </c>
      <c r="H1336" s="2">
        <f t="shared" si="23"/>
        <v>0.47999999999592546</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8684346.9900000002</v>
      </c>
      <c r="D1355" s="1">
        <f>'RAS-funkcijski'!E61</f>
        <v>6112493.7000000002</v>
      </c>
      <c r="E1355" s="1">
        <v>0</v>
      </c>
      <c r="F1355" s="1">
        <v>0</v>
      </c>
      <c r="G1355" s="2">
        <f t="shared" si="24"/>
        <v>1191832.0602299999</v>
      </c>
      <c r="H1355" s="2">
        <f t="shared" si="27"/>
        <v>0.30999999959021807</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101677.98</v>
      </c>
      <c r="D1358" s="1">
        <f>'RAS-funkcijski'!E64</f>
        <v>249750</v>
      </c>
      <c r="E1358" s="1">
        <v>0</v>
      </c>
      <c r="F1358" s="1">
        <v>0</v>
      </c>
      <c r="G1358" s="2">
        <f t="shared" si="24"/>
        <v>36070.678800000002</v>
      </c>
      <c r="H1358" s="2">
        <f t="shared" si="27"/>
        <v>2.0000000004074536E-2</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8582669.0099999998</v>
      </c>
      <c r="D1359" s="1">
        <f>'RAS-funkcijski'!E65</f>
        <v>5862743.7000000002</v>
      </c>
      <c r="E1359" s="1">
        <v>0</v>
      </c>
      <c r="F1359" s="1">
        <v>0</v>
      </c>
      <c r="G1359" s="2">
        <f t="shared" si="24"/>
        <v>1238797.54101</v>
      </c>
      <c r="H1359" s="2">
        <f t="shared" si="27"/>
        <v>0.30999999959021807</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689377.97</v>
      </c>
      <c r="D1369" s="1">
        <f>'RAS-funkcijski'!E75</f>
        <v>900655.83000000007</v>
      </c>
      <c r="E1369" s="1">
        <v>0</v>
      </c>
      <c r="F1369" s="1">
        <v>0</v>
      </c>
      <c r="G1369" s="2">
        <f t="shared" si="24"/>
        <v>176838.96372999999</v>
      </c>
      <c r="H1369" s="2">
        <f t="shared" si="27"/>
        <v>0.19999999995343387</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216335.62</v>
      </c>
      <c r="D1370" s="1">
        <f>'RAS-funkcijski'!E76</f>
        <v>294913.45</v>
      </c>
      <c r="E1370" s="1">
        <v>0</v>
      </c>
      <c r="F1370" s="1">
        <v>0</v>
      </c>
      <c r="G1370" s="2">
        <f t="shared" si="24"/>
        <v>58043.701440000004</v>
      </c>
      <c r="H1370" s="2">
        <f t="shared" si="27"/>
        <v>0.83000000001629815</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263032.08</v>
      </c>
      <c r="D1373" s="1">
        <f>'RAS-funkcijski'!E79</f>
        <v>357980.11</v>
      </c>
      <c r="E1373" s="1">
        <v>0</v>
      </c>
      <c r="F1373" s="1">
        <v>0</v>
      </c>
      <c r="G1373" s="2">
        <f t="shared" si="24"/>
        <v>73424.422500000001</v>
      </c>
      <c r="H1373" s="2">
        <f t="shared" si="27"/>
        <v>0.19000000000232831</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210010.27</v>
      </c>
      <c r="D1375" s="1">
        <f>'RAS-funkcijski'!E81</f>
        <v>247762.27</v>
      </c>
      <c r="E1375" s="1">
        <v>0</v>
      </c>
      <c r="F1375" s="1">
        <v>0</v>
      </c>
      <c r="G1375" s="2">
        <f t="shared" si="24"/>
        <v>54326.180369999995</v>
      </c>
      <c r="H1375" s="2">
        <f t="shared" si="27"/>
        <v>0.53999999997904524</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99400133.989999995</v>
      </c>
      <c r="D1376" s="1">
        <f>'RAS-funkcijski'!E82</f>
        <v>73230792.930000007</v>
      </c>
      <c r="E1376" s="1">
        <v>0</v>
      </c>
      <c r="F1376" s="1">
        <v>0</v>
      </c>
      <c r="G1376" s="2">
        <f t="shared" si="24"/>
        <v>19177214.1483</v>
      </c>
      <c r="H1376" s="2">
        <f t="shared" si="27"/>
        <v>7.9999998211860657E-2</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99400133.989999995</v>
      </c>
      <c r="D1378" s="1">
        <f>'RAS-funkcijski'!E84</f>
        <v>73230792.930000007</v>
      </c>
      <c r="E1378" s="1">
        <v>0</v>
      </c>
      <c r="F1378" s="1">
        <v>0</v>
      </c>
      <c r="G1378" s="2">
        <f t="shared" si="24"/>
        <v>19668937.588</v>
      </c>
      <c r="H1378" s="2">
        <f t="shared" si="27"/>
        <v>7.9999998211860657E-2</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97546006.839999989</v>
      </c>
      <c r="D1383" s="1">
        <f>'RAS-funkcijski'!E89</f>
        <v>62985842.120000005</v>
      </c>
      <c r="E1383" s="1">
        <v>0</v>
      </c>
      <c r="F1383" s="1">
        <v>0</v>
      </c>
      <c r="G1383" s="2">
        <f t="shared" si="24"/>
        <v>18999003.741800003</v>
      </c>
      <c r="H1383" s="2">
        <f t="shared" si="27"/>
        <v>0.28000001609325409</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20453906.66</v>
      </c>
      <c r="D1388" s="1">
        <f>'RAS-funkcijski'!E94</f>
        <v>28253503.210000001</v>
      </c>
      <c r="E1388" s="1">
        <v>0</v>
      </c>
      <c r="F1388" s="1">
        <v>0</v>
      </c>
      <c r="G1388" s="2">
        <f t="shared" si="24"/>
        <v>6926482.1771999998</v>
      </c>
      <c r="H1388" s="2">
        <f t="shared" si="27"/>
        <v>0.55000000074505806</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20453906.66</v>
      </c>
      <c r="D1389" s="1">
        <f>'RAS-funkcijski'!E95</f>
        <v>28253503.210000001</v>
      </c>
      <c r="E1389" s="1">
        <v>0</v>
      </c>
      <c r="F1389" s="1">
        <v>0</v>
      </c>
      <c r="G1389" s="2">
        <f t="shared" si="24"/>
        <v>7003443.0902800001</v>
      </c>
      <c r="H1389" s="2">
        <f t="shared" si="27"/>
        <v>0.55000000074505806</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68370619.140000001</v>
      </c>
      <c r="D1393" s="1">
        <f>'RAS-funkcijski'!E99</f>
        <v>26043890.43</v>
      </c>
      <c r="E1393" s="1">
        <v>0</v>
      </c>
      <c r="F1393" s="1">
        <v>0</v>
      </c>
      <c r="G1393" s="2">
        <f t="shared" si="24"/>
        <v>11443548</v>
      </c>
      <c r="H1393" s="2">
        <f t="shared" si="27"/>
        <v>0.57000000029802322</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47449822.93</v>
      </c>
      <c r="D1394" s="1">
        <f>'RAS-funkcijski'!E100</f>
        <v>0</v>
      </c>
      <c r="E1394" s="1">
        <v>0</v>
      </c>
      <c r="F1394" s="1">
        <v>0</v>
      </c>
      <c r="G1394" s="2">
        <f t="shared" si="24"/>
        <v>4555183.0012800004</v>
      </c>
      <c r="H1394" s="2">
        <f t="shared" si="27"/>
        <v>7.0000000298023224E-2</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20920796.210000001</v>
      </c>
      <c r="D1395" s="1">
        <f>'RAS-funkcijski'!E101</f>
        <v>26043890.43</v>
      </c>
      <c r="E1395" s="1">
        <v>0</v>
      </c>
      <c r="F1395" s="1">
        <v>0</v>
      </c>
      <c r="G1395" s="2">
        <f t="shared" si="24"/>
        <v>7081831.9757900005</v>
      </c>
      <c r="H1395" s="2">
        <f t="shared" si="27"/>
        <v>0.64000000059604645</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2899823.21</v>
      </c>
      <c r="D1398" s="1">
        <f>'RAS-funkcijski'!E104</f>
        <v>3400500.45</v>
      </c>
      <c r="E1398" s="1">
        <v>0</v>
      </c>
      <c r="F1398" s="1">
        <v>0</v>
      </c>
      <c r="G1398" s="2">
        <f t="shared" si="24"/>
        <v>970082.41100000008</v>
      </c>
      <c r="H1398" s="2">
        <f t="shared" si="27"/>
        <v>0.66000000014901161</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5821657.8300000001</v>
      </c>
      <c r="D1400" s="1">
        <f>'RAS-funkcijski'!E106</f>
        <v>5287948.03</v>
      </c>
      <c r="E1400" s="1">
        <v>0</v>
      </c>
      <c r="F1400" s="1">
        <v>0</v>
      </c>
      <c r="G1400" s="2">
        <f t="shared" si="24"/>
        <v>1672550.4967800002</v>
      </c>
      <c r="H1400" s="2">
        <f t="shared" si="27"/>
        <v>0.20000000018626451</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794161.57</v>
      </c>
      <c r="D1401" s="1">
        <f>'RAS-funkcijski'!E107</f>
        <v>903165.93</v>
      </c>
      <c r="E1401" s="1">
        <v>0</v>
      </c>
      <c r="F1401" s="1">
        <v>0</v>
      </c>
      <c r="G1401" s="2">
        <f t="shared" si="24"/>
        <v>267850.82328999997</v>
      </c>
      <c r="H1401" s="2">
        <f t="shared" si="27"/>
        <v>0.5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330686.71999999997</v>
      </c>
      <c r="D1402" s="1">
        <f>'RAS-funkcijski'!E108</f>
        <v>367000</v>
      </c>
      <c r="E1402" s="1">
        <v>0</v>
      </c>
      <c r="F1402" s="1">
        <v>0</v>
      </c>
      <c r="G1402" s="2">
        <f t="shared" si="24"/>
        <v>110727.41888</v>
      </c>
      <c r="H1402" s="2">
        <f t="shared" si="27"/>
        <v>0.28000000002793968</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463474.85</v>
      </c>
      <c r="D1403" s="1">
        <f>'RAS-funkcijski'!E109</f>
        <v>536165.93000000005</v>
      </c>
      <c r="E1403" s="1">
        <v>0</v>
      </c>
      <c r="F1403" s="1">
        <v>0</v>
      </c>
      <c r="G1403" s="2">
        <f t="shared" si="24"/>
        <v>161259.70454999999</v>
      </c>
      <c r="H1403" s="2">
        <f t="shared" si="27"/>
        <v>0.21999999997206032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59141741.57</v>
      </c>
      <c r="D1408" s="1">
        <f>'RAS-funkcijski'!E114</f>
        <v>68581579.190000013</v>
      </c>
      <c r="E1408" s="1">
        <v>0</v>
      </c>
      <c r="F1408" s="1">
        <v>0</v>
      </c>
      <c r="G1408" s="2">
        <f t="shared" si="24"/>
        <v>21593538.994500004</v>
      </c>
      <c r="H1408" s="2">
        <f t="shared" si="27"/>
        <v>0.62000001221895218</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30926267.100000001</v>
      </c>
      <c r="D1409" s="1">
        <f>'RAS-funkcijski'!E115</f>
        <v>39508260.040000007</v>
      </c>
      <c r="E1409" s="1">
        <v>0</v>
      </c>
      <c r="F1409" s="1">
        <v>0</v>
      </c>
      <c r="G1409" s="2">
        <f t="shared" si="24"/>
        <v>12203649.376980001</v>
      </c>
      <c r="H1409" s="2">
        <f t="shared" si="27"/>
        <v>0.14000000804662704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168761.32</v>
      </c>
      <c r="D1410" s="1">
        <f>'RAS-funkcijski'!E116</f>
        <v>406359.52</v>
      </c>
      <c r="E1410" s="1">
        <v>0</v>
      </c>
      <c r="F1410" s="1">
        <v>0</v>
      </c>
      <c r="G1410" s="2">
        <f t="shared" si="24"/>
        <v>109925.80032000001</v>
      </c>
      <c r="H1410" s="2">
        <f t="shared" si="27"/>
        <v>0.79999999998835847</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30757505.780000001</v>
      </c>
      <c r="D1411" s="1">
        <f>'RAS-funkcijski'!E117</f>
        <v>39101900.520000003</v>
      </c>
      <c r="E1411" s="1">
        <v>0</v>
      </c>
      <c r="F1411" s="1">
        <v>0</v>
      </c>
      <c r="G1411" s="2">
        <f t="shared" si="24"/>
        <v>12312627.67066</v>
      </c>
      <c r="H1411" s="2">
        <f t="shared" si="27"/>
        <v>0.69999999552965164</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26462225.75</v>
      </c>
      <c r="D1412" s="1">
        <f>'RAS-funkcijski'!E118</f>
        <v>27139999.359999999</v>
      </c>
      <c r="E1412" s="1">
        <v>0</v>
      </c>
      <c r="F1412" s="1">
        <v>0</v>
      </c>
      <c r="G1412" s="2">
        <f t="shared" si="24"/>
        <v>9204613.5895799994</v>
      </c>
      <c r="H1412" s="2">
        <f t="shared" si="27"/>
        <v>0.60999999940395355</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26462225.75</v>
      </c>
      <c r="D1414" s="1">
        <f>'RAS-funkcijski'!E120</f>
        <v>27139999.359999999</v>
      </c>
      <c r="E1414" s="1">
        <v>0</v>
      </c>
      <c r="F1414" s="1">
        <v>0</v>
      </c>
      <c r="G1414" s="2">
        <f t="shared" si="24"/>
        <v>9366098.0385200009</v>
      </c>
      <c r="H1414" s="2">
        <f t="shared" si="27"/>
        <v>0.60999999940395355</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1377014.59</v>
      </c>
      <c r="D1420" s="1">
        <f>'RAS-funkcijski'!E126</f>
        <v>1707458.75</v>
      </c>
      <c r="E1420" s="1">
        <v>0</v>
      </c>
      <c r="F1420" s="1">
        <v>0</v>
      </c>
      <c r="G1420" s="2">
        <f t="shared" si="24"/>
        <v>584615.71497999993</v>
      </c>
      <c r="H1420" s="2">
        <f t="shared" si="27"/>
        <v>0.65999999991618097</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376234.13</v>
      </c>
      <c r="D1422" s="1">
        <f>'RAS-funkcijski'!E128</f>
        <v>225861.04</v>
      </c>
      <c r="E1422" s="1">
        <v>0</v>
      </c>
      <c r="F1422" s="1">
        <v>0</v>
      </c>
      <c r="G1422" s="2">
        <f t="shared" si="24"/>
        <v>102666.57004000001</v>
      </c>
      <c r="H1422" s="2">
        <f t="shared" si="27"/>
        <v>0.17000000001280569</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11778177.640000001</v>
      </c>
      <c r="D1423" s="1">
        <f>'RAS-funkcijski'!E129</f>
        <v>10176081.109999999</v>
      </c>
      <c r="E1423" s="1">
        <v>0</v>
      </c>
      <c r="F1423" s="1">
        <v>0</v>
      </c>
      <c r="G1423" s="2">
        <f t="shared" si="24"/>
        <v>4016292.4824999999</v>
      </c>
      <c r="H1423" s="2">
        <f t="shared" si="27"/>
        <v>0.4699999988079071</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908484.93</v>
      </c>
      <c r="D1424" s="1">
        <f>'RAS-funkcijski'!E130</f>
        <v>1489371.77</v>
      </c>
      <c r="E1424" s="1">
        <v>0</v>
      </c>
      <c r="F1424" s="1">
        <v>0</v>
      </c>
      <c r="G1424" s="2">
        <f t="shared" si="24"/>
        <v>489790.78722</v>
      </c>
      <c r="H1424" s="2">
        <f t="shared" si="27"/>
        <v>0.29999999993015081</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908484.93</v>
      </c>
      <c r="D1426" s="1">
        <f>'RAS-funkcijski'!E132</f>
        <v>1489371.77</v>
      </c>
      <c r="E1426" s="1">
        <v>0</v>
      </c>
      <c r="F1426" s="1">
        <v>0</v>
      </c>
      <c r="G1426" s="2">
        <f t="shared" si="24"/>
        <v>497565.24416</v>
      </c>
      <c r="H1426" s="2">
        <f t="shared" si="27"/>
        <v>0.29999999993015081</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6620892.04</v>
      </c>
      <c r="D1427" s="1">
        <f>'RAS-funkcijski'!E133</f>
        <v>8169103.9699999997</v>
      </c>
      <c r="E1427" s="1">
        <v>0</v>
      </c>
      <c r="F1427" s="1">
        <v>0</v>
      </c>
      <c r="G1427" s="2">
        <f t="shared" si="24"/>
        <v>2961723.8974200003</v>
      </c>
      <c r="H1427" s="2">
        <f t="shared" si="27"/>
        <v>7.0000000298023224E-2</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29526</v>
      </c>
      <c r="D1429" s="1">
        <f>'RAS-funkcijski'!E135</f>
        <v>25004</v>
      </c>
      <c r="E1429" s="1">
        <v>0</v>
      </c>
      <c r="F1429" s="1">
        <v>0</v>
      </c>
      <c r="G1429" s="2">
        <f t="shared" si="24"/>
        <v>10418.954000000002</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3899673</v>
      </c>
      <c r="D1432" s="1">
        <f>'RAS-funkcijski'!E138</f>
        <v>245678.74</v>
      </c>
      <c r="E1432" s="1">
        <v>0</v>
      </c>
      <c r="F1432" s="1">
        <v>0</v>
      </c>
      <c r="G1432" s="2">
        <f t="shared" si="24"/>
        <v>588398.08432000002</v>
      </c>
      <c r="H1432" s="2">
        <f t="shared" si="27"/>
        <v>0.26000000000931323</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319601.67</v>
      </c>
      <c r="D1434" s="1">
        <f>'RAS-funkcijski'!E140</f>
        <v>246922.63</v>
      </c>
      <c r="E1434" s="1">
        <v>0</v>
      </c>
      <c r="F1434" s="1">
        <v>0</v>
      </c>
      <c r="G1434" s="2">
        <f t="shared" si="24"/>
        <v>110628.78248000001</v>
      </c>
      <c r="H1434" s="2">
        <f t="shared" si="27"/>
        <v>0.70000000001164153</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286999092.53999996</v>
      </c>
      <c r="D1435" s="13">
        <f>'RAS-funkcijski'!E141</f>
        <v>233507745.55000007</v>
      </c>
      <c r="E1435" s="13">
        <v>0</v>
      </c>
      <c r="F1435" s="13">
        <v>0</v>
      </c>
      <c r="G1435" s="14">
        <f t="shared" si="24"/>
        <v>103299997.95868003</v>
      </c>
      <c r="H1435" s="14">
        <f t="shared" si="27"/>
        <v>0.90999996662139893</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21469307.390000001</v>
      </c>
      <c r="D1436" s="6">
        <f>'P-VRIO'!E5</f>
        <v>40755143.979999997</v>
      </c>
      <c r="E1436" s="6">
        <v>0</v>
      </c>
      <c r="F1436" s="6">
        <v>0</v>
      </c>
      <c r="G1436" s="7">
        <f t="shared" si="24"/>
        <v>102979.59535</v>
      </c>
      <c r="H1436" s="7">
        <f t="shared" si="27"/>
        <v>0.41000000387430191</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17177339.059999999</v>
      </c>
      <c r="D1437" s="1">
        <f>'P-VRIO'!E6</f>
        <v>33871461.659999996</v>
      </c>
      <c r="E1437" s="1">
        <v>0</v>
      </c>
      <c r="F1437" s="1">
        <v>0</v>
      </c>
      <c r="G1437" s="2">
        <f t="shared" si="24"/>
        <v>169840.52475999997</v>
      </c>
      <c r="H1437" s="2">
        <f t="shared" si="27"/>
        <v>0.40000000223517418</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17162039.059999999</v>
      </c>
      <c r="D1438" s="1">
        <f>'P-VRIO'!E7</f>
        <v>33871461.659999996</v>
      </c>
      <c r="E1438" s="1">
        <v>0</v>
      </c>
      <c r="F1438" s="1">
        <v>0</v>
      </c>
      <c r="G1438" s="2">
        <f t="shared" si="24"/>
        <v>254714.88713999998</v>
      </c>
      <c r="H1438" s="2">
        <f t="shared" si="27"/>
        <v>0.40000000223517418</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1755112.69</v>
      </c>
      <c r="D1439" s="1">
        <f>'P-VRIO'!E8</f>
        <v>14.78</v>
      </c>
      <c r="E1439" s="1">
        <v>0</v>
      </c>
      <c r="F1439" s="1">
        <v>0</v>
      </c>
      <c r="G1439" s="2">
        <f t="shared" si="24"/>
        <v>7020.5689999999995</v>
      </c>
      <c r="H1439" s="2">
        <f t="shared" si="27"/>
        <v>0.53000000005587999</v>
      </c>
      <c r="I1439" s="10">
        <f t="shared" ref="I1439:I1444" si="28">G1439*H1439</f>
        <v>3720.9015703923092</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15327885.42</v>
      </c>
      <c r="D1440" s="1">
        <f>'P-VRIO'!E9</f>
        <v>182192.45</v>
      </c>
      <c r="E1440" s="1">
        <v>0</v>
      </c>
      <c r="F1440" s="1">
        <v>0</v>
      </c>
      <c r="G1440" s="2">
        <f t="shared" si="24"/>
        <v>78461.351599999995</v>
      </c>
      <c r="H1440" s="2">
        <f t="shared" si="27"/>
        <v>0.86999999993713573</v>
      </c>
      <c r="I1440" s="10">
        <f t="shared" si="28"/>
        <v>68261.375887067581</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79040.95</v>
      </c>
      <c r="D1442" s="1">
        <f>'P-VRIO'!E11</f>
        <v>110625.02</v>
      </c>
      <c r="E1442" s="1">
        <v>0</v>
      </c>
      <c r="F1442" s="1">
        <v>0</v>
      </c>
      <c r="G1442" s="2">
        <f t="shared" si="24"/>
        <v>2102.0369300000002</v>
      </c>
      <c r="H1442" s="2">
        <f t="shared" si="27"/>
        <v>7.0000000006984919E-2</v>
      </c>
      <c r="I1442" s="10">
        <f t="shared" si="28"/>
        <v>147.14258511468256</v>
      </c>
      <c r="J1442" s="2">
        <f>IF(AND(Skriveni!C1442&lt;&gt;0,Skriveni!D1442&lt;&gt;0),1,0)</f>
        <v>1</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33578629.409999996</v>
      </c>
      <c r="E1443" s="1">
        <v>0</v>
      </c>
      <c r="F1443" s="1">
        <v>0</v>
      </c>
      <c r="G1443" s="2">
        <f t="shared" si="24"/>
        <v>537258.07055999991</v>
      </c>
      <c r="H1443" s="2">
        <f t="shared" si="27"/>
        <v>0.40999999642372131</v>
      </c>
      <c r="I1443" s="10">
        <f t="shared" si="28"/>
        <v>220275.80700821537</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15300</v>
      </c>
      <c r="D1445" s="1">
        <f>'P-VRIO'!E14</f>
        <v>0</v>
      </c>
      <c r="E1445" s="1">
        <v>0</v>
      </c>
      <c r="F1445" s="1">
        <v>0</v>
      </c>
      <c r="G1445" s="2">
        <f t="shared" si="24"/>
        <v>153</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15300</v>
      </c>
      <c r="D1450" s="1">
        <f>'P-VRIO'!E19</f>
        <v>0</v>
      </c>
      <c r="E1450" s="1">
        <v>0</v>
      </c>
      <c r="F1450" s="1">
        <v>0</v>
      </c>
      <c r="G1450" s="2">
        <f t="shared" si="24"/>
        <v>229.5</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4291968.33</v>
      </c>
      <c r="D1453" s="1">
        <f>'P-VRIO'!E22</f>
        <v>6883682.3200000003</v>
      </c>
      <c r="E1453" s="1">
        <v>0</v>
      </c>
      <c r="F1453" s="1">
        <v>0</v>
      </c>
      <c r="G1453" s="2">
        <f t="shared" si="24"/>
        <v>325067.99346000003</v>
      </c>
      <c r="H1453" s="2">
        <f t="shared" si="27"/>
        <v>0.65000000037252903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4291968.33</v>
      </c>
      <c r="D1454" s="1">
        <f>'P-VRIO'!E23</f>
        <v>6883292.2600000007</v>
      </c>
      <c r="E1454" s="1">
        <v>0</v>
      </c>
      <c r="F1454" s="1">
        <v>0</v>
      </c>
      <c r="G1454" s="2">
        <f t="shared" si="24"/>
        <v>343112.50415000005</v>
      </c>
      <c r="H1454" s="2">
        <f t="shared" si="27"/>
        <v>0.59000000078231096</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257763.83</v>
      </c>
      <c r="D1455" s="1">
        <f>'P-VRIO'!E24</f>
        <v>85783.16</v>
      </c>
      <c r="E1455" s="1">
        <v>0</v>
      </c>
      <c r="F1455" s="1">
        <v>0</v>
      </c>
      <c r="G1455" s="2">
        <f t="shared" si="24"/>
        <v>8586.603000000001</v>
      </c>
      <c r="H1455" s="2">
        <f t="shared" si="27"/>
        <v>0.33000000001629815</v>
      </c>
      <c r="I1455" s="10">
        <f t="shared" ref="I1455:I1460" si="30">G1455*H1455</f>
        <v>2833.5789901399462</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3846951.9</v>
      </c>
      <c r="D1456" s="1">
        <f>'P-VRIO'!E25</f>
        <v>6795630.7300000004</v>
      </c>
      <c r="E1456" s="1">
        <v>0</v>
      </c>
      <c r="F1456" s="1">
        <v>0</v>
      </c>
      <c r="G1456" s="2">
        <f t="shared" si="24"/>
        <v>366202.48056</v>
      </c>
      <c r="H1456" s="2">
        <f t="shared" si="27"/>
        <v>0.36999999964609742</v>
      </c>
      <c r="I1456" s="10">
        <f t="shared" si="30"/>
        <v>135494.91767759999</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1878.37</v>
      </c>
      <c r="E1458" s="1">
        <v>0</v>
      </c>
      <c r="F1458" s="1">
        <v>0</v>
      </c>
      <c r="G1458" s="2">
        <f t="shared" si="24"/>
        <v>86.405019999999993</v>
      </c>
      <c r="H1458" s="2">
        <f t="shared" si="27"/>
        <v>0.36999999999989086</v>
      </c>
      <c r="I1458" s="10">
        <f t="shared" si="30"/>
        <v>31.969857399990566</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187252.6</v>
      </c>
      <c r="D1459" s="1">
        <f>'P-VRIO'!E28</f>
        <v>0</v>
      </c>
      <c r="E1459" s="1">
        <v>0</v>
      </c>
      <c r="F1459" s="1">
        <v>0</v>
      </c>
      <c r="G1459" s="2">
        <f t="shared" si="24"/>
        <v>4494.0623999999998</v>
      </c>
      <c r="H1459" s="2">
        <f t="shared" si="27"/>
        <v>0.39999999999417923</v>
      </c>
      <c r="I1459" s="10">
        <f t="shared" si="30"/>
        <v>1797.624959973841</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390.06</v>
      </c>
      <c r="E1461" s="1">
        <v>0</v>
      </c>
      <c r="F1461" s="1">
        <v>0</v>
      </c>
      <c r="G1461" s="2">
        <f t="shared" si="24"/>
        <v>20.28312</v>
      </c>
      <c r="H1461" s="2">
        <f t="shared" si="27"/>
        <v>6.0000000000002274E-2</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205.44</v>
      </c>
      <c r="E1463" s="1">
        <v>0</v>
      </c>
      <c r="F1463" s="1">
        <v>0</v>
      </c>
      <c r="G1463" s="2">
        <f t="shared" si="24"/>
        <v>11.50464</v>
      </c>
      <c r="H1463" s="2">
        <f t="shared" si="27"/>
        <v>0.43999999999999773</v>
      </c>
      <c r="I1463" s="10">
        <f t="shared" si="31"/>
        <v>5.0620415999999739</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184.62</v>
      </c>
      <c r="E1467" s="1">
        <v>0</v>
      </c>
      <c r="F1467" s="1">
        <v>0</v>
      </c>
      <c r="G1467" s="2">
        <f t="shared" si="24"/>
        <v>11.81568</v>
      </c>
      <c r="H1467" s="2">
        <f t="shared" si="27"/>
        <v>0.37999999999999545</v>
      </c>
      <c r="I1467" s="10">
        <f t="shared" si="31"/>
        <v>4.4899583999999466</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18515.16</v>
      </c>
      <c r="E1469" s="1">
        <v>0</v>
      </c>
      <c r="F1469" s="1">
        <v>0</v>
      </c>
      <c r="G1469" s="2">
        <f t="shared" si="24"/>
        <v>1259.03088</v>
      </c>
      <c r="H1469" s="2">
        <f t="shared" si="27"/>
        <v>0.15999999999985448</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19.91</v>
      </c>
      <c r="E1470" s="1">
        <v>0</v>
      </c>
      <c r="F1470" s="1">
        <v>0</v>
      </c>
      <c r="G1470" s="2">
        <f t="shared" si="24"/>
        <v>1.3937000000000002</v>
      </c>
      <c r="H1470" s="2">
        <f t="shared" si="27"/>
        <v>8.9999999999999858E-2</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19.91</v>
      </c>
      <c r="E1471" s="1">
        <v>0</v>
      </c>
      <c r="F1471" s="1">
        <v>0</v>
      </c>
      <c r="G1471" s="2">
        <f t="shared" si="24"/>
        <v>1.4335199999999999</v>
      </c>
      <c r="H1471" s="2">
        <f t="shared" si="27"/>
        <v>8.9999999999999858E-2</v>
      </c>
      <c r="I1471" s="10">
        <f t="shared" ref="I1471:I1474" si="32">G1471*H1471</f>
        <v>0.12901679999999979</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18495.25</v>
      </c>
      <c r="E1475" s="1">
        <v>0</v>
      </c>
      <c r="F1475" s="1">
        <v>0</v>
      </c>
      <c r="G1475" s="2">
        <f t="shared" si="24"/>
        <v>1479.6200000000001</v>
      </c>
      <c r="H1475" s="2">
        <f t="shared" si="27"/>
        <v>0.25</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18495.25</v>
      </c>
      <c r="E1476" s="1">
        <v>0</v>
      </c>
      <c r="F1476" s="1">
        <v>0</v>
      </c>
      <c r="G1476" s="2">
        <f t="shared" si="24"/>
        <v>1516.6105</v>
      </c>
      <c r="H1476" s="2">
        <f t="shared" si="27"/>
        <v>0.25</v>
      </c>
      <c r="I1476" s="10">
        <f t="shared" ref="I1476:I1479" si="33">G1476*H1476</f>
        <v>379.152625</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50855001.25</v>
      </c>
      <c r="D1480" s="6"/>
      <c r="E1480" s="6">
        <v>0</v>
      </c>
      <c r="F1480" s="6">
        <v>0</v>
      </c>
      <c r="G1480" s="7">
        <f t="shared" ref="G1480:G1580" si="34">B1480/1000*C1480</f>
        <v>50855.001250000001</v>
      </c>
      <c r="H1480" s="7">
        <f t="shared" ref="H1480:H1580" si="35">ABS(C1480-ROUND(C1480,0))</f>
        <v>0.25</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249535171.31</v>
      </c>
      <c r="D1481" s="1">
        <v>0</v>
      </c>
      <c r="E1481" s="1">
        <v>0</v>
      </c>
      <c r="F1481" s="1">
        <v>0</v>
      </c>
      <c r="G1481" s="2">
        <f t="shared" si="34"/>
        <v>499070.34262000001</v>
      </c>
      <c r="H1481" s="2">
        <f t="shared" si="35"/>
        <v>0.31000000238418579</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144398.48000000001</v>
      </c>
      <c r="D1482" s="1">
        <v>0</v>
      </c>
      <c r="E1482" s="1">
        <v>0</v>
      </c>
      <c r="F1482" s="1">
        <v>0</v>
      </c>
      <c r="G1482" s="2">
        <f t="shared" si="34"/>
        <v>433.19544000000002</v>
      </c>
      <c r="H1482" s="2">
        <f t="shared" si="35"/>
        <v>0.48000000001047738</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155379957.45000002</v>
      </c>
      <c r="D1483" s="1">
        <v>0</v>
      </c>
      <c r="E1483" s="1">
        <v>0</v>
      </c>
      <c r="F1483" s="1">
        <v>0</v>
      </c>
      <c r="G1483" s="2">
        <f t="shared" si="34"/>
        <v>621519.82980000007</v>
      </c>
      <c r="H1483" s="2">
        <f t="shared" si="35"/>
        <v>0.45000001788139343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104720835.87</v>
      </c>
      <c r="D1484" s="1">
        <v>0</v>
      </c>
      <c r="E1484" s="1">
        <v>0</v>
      </c>
      <c r="F1484" s="1">
        <v>0</v>
      </c>
      <c r="G1484" s="2">
        <f t="shared" si="34"/>
        <v>523604.17935000005</v>
      </c>
      <c r="H1484" s="2">
        <f t="shared" si="35"/>
        <v>0.12999999523162842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33367091.359999999</v>
      </c>
      <c r="D1485" s="1">
        <v>0</v>
      </c>
      <c r="E1485" s="1">
        <v>0</v>
      </c>
      <c r="F1485" s="1">
        <v>0</v>
      </c>
      <c r="G1485" s="2">
        <f t="shared" si="34"/>
        <v>200202.54816000001</v>
      </c>
      <c r="H1485" s="2">
        <f t="shared" si="35"/>
        <v>0.35999999940395355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341617.15</v>
      </c>
      <c r="D1486" s="1">
        <v>0</v>
      </c>
      <c r="E1486" s="1">
        <v>0</v>
      </c>
      <c r="F1486" s="1">
        <v>0</v>
      </c>
      <c r="G1486" s="2">
        <f t="shared" si="34"/>
        <v>2391.3200500000003</v>
      </c>
      <c r="H1486" s="2">
        <f t="shared" si="35"/>
        <v>0.15000000002328306</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1016174.33</v>
      </c>
      <c r="D1487" s="1">
        <v>0</v>
      </c>
      <c r="E1487" s="1">
        <v>0</v>
      </c>
      <c r="F1487" s="1">
        <v>0</v>
      </c>
      <c r="G1487" s="2">
        <f t="shared" si="34"/>
        <v>8129.3946399999995</v>
      </c>
      <c r="H1487" s="2">
        <f t="shared" si="35"/>
        <v>0.32999999995809048</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4543456.1399999997</v>
      </c>
      <c r="D1488" s="1">
        <v>0</v>
      </c>
      <c r="E1488" s="1">
        <v>0</v>
      </c>
      <c r="F1488" s="1">
        <v>0</v>
      </c>
      <c r="G1488" s="2">
        <f>B1488/1000*C1488</f>
        <v>40891.105259999997</v>
      </c>
      <c r="H1488" s="2">
        <f>ABS(C1488-ROUND(C1488,0))</f>
        <v>0.13999999966472387</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1249704.8500000001</v>
      </c>
      <c r="D1489" s="1">
        <v>0</v>
      </c>
      <c r="E1489" s="1">
        <v>0</v>
      </c>
      <c r="F1489" s="1">
        <v>0</v>
      </c>
      <c r="G1489" s="2">
        <f t="shared" si="34"/>
        <v>12497.048500000001</v>
      </c>
      <c r="H1489" s="2">
        <f t="shared" si="35"/>
        <v>0.14999999990686774</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10083.41</v>
      </c>
      <c r="D1490" s="1">
        <v>0</v>
      </c>
      <c r="E1490" s="1">
        <v>0</v>
      </c>
      <c r="F1490" s="1">
        <v>0</v>
      </c>
      <c r="G1490" s="2">
        <f t="shared" si="34"/>
        <v>110.91750999999999</v>
      </c>
      <c r="H1490" s="2">
        <f t="shared" si="35"/>
        <v>0.40999999999985448</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10130994.34</v>
      </c>
      <c r="D1491" s="1">
        <v>0</v>
      </c>
      <c r="E1491" s="1">
        <v>0</v>
      </c>
      <c r="F1491" s="1">
        <v>0</v>
      </c>
      <c r="G1491" s="2">
        <f t="shared" si="34"/>
        <v>121571.93208</v>
      </c>
      <c r="H1491" s="2">
        <f t="shared" si="35"/>
        <v>0.33999999985098839</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82901165.739999995</v>
      </c>
      <c r="D1492" s="1">
        <v>0</v>
      </c>
      <c r="E1492" s="1">
        <v>0</v>
      </c>
      <c r="F1492" s="1">
        <v>0</v>
      </c>
      <c r="G1492" s="2">
        <f t="shared" si="34"/>
        <v>1077715.1546199999</v>
      </c>
      <c r="H1492" s="2">
        <f t="shared" si="35"/>
        <v>0.26000000536441803</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11109649.640000001</v>
      </c>
      <c r="D1493" s="1">
        <v>0</v>
      </c>
      <c r="E1493" s="1">
        <v>0</v>
      </c>
      <c r="F1493" s="1">
        <v>0</v>
      </c>
      <c r="G1493" s="2">
        <f t="shared" si="34"/>
        <v>155535.09496000002</v>
      </c>
      <c r="H1493" s="2">
        <f t="shared" si="35"/>
        <v>0.35999999940395355</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11109649.640000001</v>
      </c>
      <c r="D1497" s="1">
        <v>0</v>
      </c>
      <c r="E1497" s="1">
        <v>0</v>
      </c>
      <c r="F1497" s="1">
        <v>0</v>
      </c>
      <c r="G1497" s="2">
        <f t="shared" si="34"/>
        <v>199973.69352</v>
      </c>
      <c r="H1497" s="2">
        <f t="shared" si="35"/>
        <v>0.35999999940395355</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236235096.27999997</v>
      </c>
      <c r="D1499" s="1">
        <v>0</v>
      </c>
      <c r="E1499" s="1">
        <v>0</v>
      </c>
      <c r="F1499" s="1">
        <v>0</v>
      </c>
      <c r="G1499" s="2">
        <f t="shared" si="34"/>
        <v>4724701.9255999997</v>
      </c>
      <c r="H1499" s="2">
        <f t="shared" si="35"/>
        <v>0.27999997138977051</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192222.64</v>
      </c>
      <c r="D1500" s="1">
        <v>0</v>
      </c>
      <c r="E1500" s="1">
        <v>0</v>
      </c>
      <c r="F1500" s="1">
        <v>0</v>
      </c>
      <c r="G1500" s="2">
        <f t="shared" si="34"/>
        <v>4036.6754400000004</v>
      </c>
      <c r="H1500" s="2">
        <f t="shared" si="35"/>
        <v>0.35999999998603016</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150012606</v>
      </c>
      <c r="D1501" s="1">
        <v>0</v>
      </c>
      <c r="E1501" s="1">
        <v>0</v>
      </c>
      <c r="F1501" s="1">
        <v>0</v>
      </c>
      <c r="G1501" s="2">
        <f t="shared" si="34"/>
        <v>3300277.3319999999</v>
      </c>
      <c r="H1501" s="2">
        <f t="shared" si="35"/>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103745491.42</v>
      </c>
      <c r="D1502" s="1">
        <v>0</v>
      </c>
      <c r="E1502" s="1">
        <v>0</v>
      </c>
      <c r="F1502" s="1">
        <v>0</v>
      </c>
      <c r="G1502" s="2">
        <f t="shared" si="34"/>
        <v>2386146.30266</v>
      </c>
      <c r="H1502" s="2">
        <f t="shared" si="35"/>
        <v>0.42000000178813934</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32244651.420000002</v>
      </c>
      <c r="D1503" s="1">
        <v>0</v>
      </c>
      <c r="E1503" s="1">
        <v>0</v>
      </c>
      <c r="F1503" s="1">
        <v>0</v>
      </c>
      <c r="G1503" s="2">
        <f t="shared" si="34"/>
        <v>773871.63408000011</v>
      </c>
      <c r="H1503" s="2">
        <f t="shared" si="35"/>
        <v>0.42000000178813934</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397383.56</v>
      </c>
      <c r="D1504" s="1">
        <v>0</v>
      </c>
      <c r="E1504" s="1">
        <v>0</v>
      </c>
      <c r="F1504" s="1">
        <v>0</v>
      </c>
      <c r="G1504" s="2">
        <f t="shared" si="34"/>
        <v>9934.5889999999999</v>
      </c>
      <c r="H1504" s="2">
        <f t="shared" si="35"/>
        <v>0.44000000000232831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1006732.23</v>
      </c>
      <c r="D1505" s="1">
        <v>0</v>
      </c>
      <c r="E1505" s="1">
        <v>0</v>
      </c>
      <c r="F1505" s="1">
        <v>0</v>
      </c>
      <c r="G1505" s="2">
        <f t="shared" si="34"/>
        <v>26175.037979999997</v>
      </c>
      <c r="H1505" s="2">
        <f t="shared" si="35"/>
        <v>0.22999999998137355</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4428368.93</v>
      </c>
      <c r="D1506" s="1">
        <v>0</v>
      </c>
      <c r="E1506" s="1">
        <v>0</v>
      </c>
      <c r="F1506" s="1">
        <v>0</v>
      </c>
      <c r="G1506" s="2">
        <f>B1506/1000*C1506</f>
        <v>119565.96110999999</v>
      </c>
      <c r="H1506" s="2">
        <f>ABS(C1506-ROUND(C1506,0))</f>
        <v>7.0000000298023224E-2</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1248072.23</v>
      </c>
      <c r="D1507" s="1">
        <v>0</v>
      </c>
      <c r="E1507" s="1">
        <v>0</v>
      </c>
      <c r="F1507" s="1">
        <v>0</v>
      </c>
      <c r="G1507" s="2">
        <f t="shared" si="34"/>
        <v>34946.022440000001</v>
      </c>
      <c r="H1507" s="2">
        <f t="shared" si="35"/>
        <v>0.22999999998137355</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10083.41</v>
      </c>
      <c r="D1508" s="1">
        <v>0</v>
      </c>
      <c r="E1508" s="1">
        <v>0</v>
      </c>
      <c r="F1508" s="1">
        <v>0</v>
      </c>
      <c r="G1508" s="2">
        <f t="shared" si="34"/>
        <v>292.41889000000003</v>
      </c>
      <c r="H1508" s="2">
        <f t="shared" si="35"/>
        <v>0.40999999999985448</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6931822.7999999998</v>
      </c>
      <c r="D1509" s="1">
        <v>0</v>
      </c>
      <c r="E1509" s="1">
        <v>0</v>
      </c>
      <c r="F1509" s="1">
        <v>0</v>
      </c>
      <c r="G1509" s="2">
        <f t="shared" si="34"/>
        <v>207954.68399999998</v>
      </c>
      <c r="H1509" s="2">
        <f t="shared" si="35"/>
        <v>0.20000000018626451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83930244.209999993</v>
      </c>
      <c r="D1510" s="1">
        <v>0</v>
      </c>
      <c r="E1510" s="1">
        <v>0</v>
      </c>
      <c r="F1510" s="1">
        <v>0</v>
      </c>
      <c r="G1510" s="2">
        <f t="shared" si="34"/>
        <v>2601837.57051</v>
      </c>
      <c r="H1510" s="2">
        <f t="shared" si="35"/>
        <v>0.20999999344348907</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2100023.4300000002</v>
      </c>
      <c r="D1511" s="1">
        <v>0</v>
      </c>
      <c r="E1511" s="1">
        <v>0</v>
      </c>
      <c r="F1511" s="1">
        <v>0</v>
      </c>
      <c r="G1511" s="2">
        <f t="shared" si="34"/>
        <v>67200.749760000006</v>
      </c>
      <c r="H1511" s="2">
        <f t="shared" si="35"/>
        <v>0.43000000016763806</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2100023.4300000002</v>
      </c>
      <c r="D1515" s="1">
        <v>0</v>
      </c>
      <c r="E1515" s="1">
        <v>0</v>
      </c>
      <c r="F1515" s="1">
        <v>0</v>
      </c>
      <c r="G1515" s="2">
        <f t="shared" si="34"/>
        <v>75600.843479999996</v>
      </c>
      <c r="H1515" s="2">
        <f t="shared" si="35"/>
        <v>0.43000000016763806</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64155076.280000031</v>
      </c>
      <c r="D1517" s="1">
        <v>0</v>
      </c>
      <c r="E1517" s="1">
        <v>0</v>
      </c>
      <c r="F1517" s="1">
        <v>0</v>
      </c>
      <c r="G1517" s="2">
        <f t="shared" si="34"/>
        <v>2437892.8986400012</v>
      </c>
      <c r="H1517" s="2">
        <f t="shared" si="35"/>
        <v>0.28000003099441528</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3924822</v>
      </c>
      <c r="D1518" s="1">
        <v>0</v>
      </c>
      <c r="E1518" s="1">
        <v>0</v>
      </c>
      <c r="F1518" s="1">
        <v>0</v>
      </c>
      <c r="G1518" s="2">
        <f t="shared" si="34"/>
        <v>153068.05799999999</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149393.54</v>
      </c>
      <c r="D1519" s="1">
        <v>0</v>
      </c>
      <c r="E1519" s="1">
        <v>0</v>
      </c>
      <c r="F1519" s="1">
        <v>0</v>
      </c>
      <c r="G1519" s="2">
        <f t="shared" si="34"/>
        <v>5975.7416000000003</v>
      </c>
      <c r="H1519" s="2">
        <f t="shared" si="35"/>
        <v>0.45999999999185093</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137129.99</v>
      </c>
      <c r="D1520" s="1">
        <v>0</v>
      </c>
      <c r="E1520" s="1">
        <v>0</v>
      </c>
      <c r="F1520" s="1">
        <v>0</v>
      </c>
      <c r="G1520" s="2">
        <f t="shared" si="34"/>
        <v>5622.3295900000003</v>
      </c>
      <c r="H1520" s="2">
        <f t="shared" si="35"/>
        <v>1.0000000009313226E-2</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5983.39</v>
      </c>
      <c r="D1521" s="1">
        <v>0</v>
      </c>
      <c r="E1521" s="1">
        <v>0</v>
      </c>
      <c r="F1521" s="1">
        <v>0</v>
      </c>
      <c r="G1521" s="2">
        <f t="shared" si="34"/>
        <v>251.30238000000003</v>
      </c>
      <c r="H1521" s="2">
        <f t="shared" si="35"/>
        <v>0.39000000000032742</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6280.16</v>
      </c>
      <c r="D1522" s="1">
        <v>0</v>
      </c>
      <c r="E1522" s="1">
        <v>0</v>
      </c>
      <c r="F1522" s="1">
        <v>0</v>
      </c>
      <c r="G1522" s="2">
        <f t="shared" si="34"/>
        <v>270.04687999999999</v>
      </c>
      <c r="H1522" s="2">
        <f t="shared" si="35"/>
        <v>0.15999999999985448</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3373616.78</v>
      </c>
      <c r="D1524" s="1">
        <v>0</v>
      </c>
      <c r="E1524" s="1">
        <v>0</v>
      </c>
      <c r="F1524" s="1">
        <v>0</v>
      </c>
      <c r="G1524" s="2">
        <f t="shared" si="34"/>
        <v>151812.75509999998</v>
      </c>
      <c r="H1524" s="2">
        <f t="shared" si="35"/>
        <v>0.22000000020489097</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112467.43000000001</v>
      </c>
      <c r="D1525" s="1">
        <v>0</v>
      </c>
      <c r="E1525" s="1">
        <v>0</v>
      </c>
      <c r="F1525" s="1">
        <v>0</v>
      </c>
      <c r="G1525" s="2">
        <f t="shared" si="34"/>
        <v>5173.5017800000005</v>
      </c>
      <c r="H1525" s="2">
        <f t="shared" si="35"/>
        <v>0.430000000007567</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111441.32</v>
      </c>
      <c r="D1526" s="1">
        <v>0</v>
      </c>
      <c r="E1526" s="1">
        <v>0</v>
      </c>
      <c r="F1526" s="1">
        <v>0</v>
      </c>
      <c r="G1526" s="2">
        <f t="shared" si="34"/>
        <v>5237.7420400000001</v>
      </c>
      <c r="H1526" s="2">
        <f t="shared" si="35"/>
        <v>0.32000000000698492</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26.91</v>
      </c>
      <c r="D1527" s="1">
        <v>0</v>
      </c>
      <c r="E1527" s="1">
        <v>0</v>
      </c>
      <c r="F1527" s="1">
        <v>0</v>
      </c>
      <c r="G1527" s="2">
        <f t="shared" si="34"/>
        <v>1.2916799999999999</v>
      </c>
      <c r="H1527" s="2">
        <f t="shared" si="35"/>
        <v>8.9999999999999858E-2</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999.2</v>
      </c>
      <c r="D1528" s="1">
        <v>0</v>
      </c>
      <c r="E1528" s="1">
        <v>0</v>
      </c>
      <c r="F1528" s="1">
        <v>0</v>
      </c>
      <c r="G1528" s="2">
        <f t="shared" si="34"/>
        <v>48.960800000000006</v>
      </c>
      <c r="H1528" s="2">
        <f t="shared" si="35"/>
        <v>0.20000000000004547</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3193703.3</v>
      </c>
      <c r="D1530" s="1">
        <v>0</v>
      </c>
      <c r="E1530" s="1">
        <v>0</v>
      </c>
      <c r="F1530" s="1">
        <v>0</v>
      </c>
      <c r="G1530" s="2">
        <f t="shared" si="34"/>
        <v>162878.86829999997</v>
      </c>
      <c r="H1530" s="2">
        <f t="shared" si="35"/>
        <v>0.29999999981373549</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1494803.55</v>
      </c>
      <c r="D1531" s="1">
        <v>0</v>
      </c>
      <c r="E1531" s="1">
        <v>0</v>
      </c>
      <c r="F1531" s="1">
        <v>0</v>
      </c>
      <c r="G1531" s="2">
        <f t="shared" si="34"/>
        <v>77729.784599999999</v>
      </c>
      <c r="H1531" s="2">
        <f t="shared" si="35"/>
        <v>0.44999999995343387</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1229762.9099999999</v>
      </c>
      <c r="D1532" s="1">
        <v>0</v>
      </c>
      <c r="E1532" s="1">
        <v>0</v>
      </c>
      <c r="F1532" s="1">
        <v>0</v>
      </c>
      <c r="G1532" s="2">
        <f t="shared" si="34"/>
        <v>65177.434229999992</v>
      </c>
      <c r="H1532" s="2">
        <f t="shared" si="35"/>
        <v>9.0000000083819032E-2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392247.03999999998</v>
      </c>
      <c r="D1533" s="1">
        <v>0</v>
      </c>
      <c r="E1533" s="1">
        <v>0</v>
      </c>
      <c r="F1533" s="1">
        <v>0</v>
      </c>
      <c r="G1533" s="2">
        <f t="shared" si="34"/>
        <v>21181.34016</v>
      </c>
      <c r="H1533" s="2">
        <f t="shared" si="35"/>
        <v>3.9999999979045242E-2</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76889.8</v>
      </c>
      <c r="D1534" s="1">
        <v>0</v>
      </c>
      <c r="E1534" s="1">
        <v>0</v>
      </c>
      <c r="F1534" s="1">
        <v>0</v>
      </c>
      <c r="G1534" s="2">
        <f t="shared" si="34"/>
        <v>4228.9390000000003</v>
      </c>
      <c r="H1534" s="2">
        <f t="shared" si="35"/>
        <v>0.19999999999708962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38223.089999999997</v>
      </c>
      <c r="D1535" s="1">
        <v>0</v>
      </c>
      <c r="E1535" s="1">
        <v>0</v>
      </c>
      <c r="F1535" s="1">
        <v>0</v>
      </c>
      <c r="G1535" s="2">
        <f t="shared" si="34"/>
        <v>2140.4930399999998</v>
      </c>
      <c r="H1535" s="2">
        <f t="shared" si="35"/>
        <v>8.999999999650754E-2</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1923.01</v>
      </c>
      <c r="D1536" s="1">
        <v>0</v>
      </c>
      <c r="E1536" s="1">
        <v>0</v>
      </c>
      <c r="F1536" s="1">
        <v>0</v>
      </c>
      <c r="G1536" s="2">
        <f t="shared" si="34"/>
        <v>109.61157</v>
      </c>
      <c r="H1536" s="2">
        <f t="shared" si="35"/>
        <v>9.9999999999909051E-3</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3864.37</v>
      </c>
      <c r="D1537" s="1">
        <v>0</v>
      </c>
      <c r="E1537" s="1">
        <v>0</v>
      </c>
      <c r="F1537" s="1">
        <v>0</v>
      </c>
      <c r="G1537" s="2">
        <f t="shared" si="34"/>
        <v>224.13346000000001</v>
      </c>
      <c r="H1537" s="2">
        <f t="shared" si="35"/>
        <v>0.36999999999989086</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2316.85</v>
      </c>
      <c r="D1538" s="1">
        <v>0</v>
      </c>
      <c r="E1538" s="1">
        <v>0</v>
      </c>
      <c r="F1538" s="1">
        <v>0</v>
      </c>
      <c r="G1538" s="2">
        <f t="shared" si="34"/>
        <v>136.69414999999998</v>
      </c>
      <c r="H1538" s="2">
        <f t="shared" si="35"/>
        <v>0.15000000000009095</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30118.86</v>
      </c>
      <c r="D1539" s="1">
        <v>0</v>
      </c>
      <c r="E1539" s="1">
        <v>0</v>
      </c>
      <c r="F1539" s="1">
        <v>0</v>
      </c>
      <c r="G1539" s="2">
        <f t="shared" si="34"/>
        <v>1807.1315999999999</v>
      </c>
      <c r="H1539" s="2">
        <f t="shared" si="35"/>
        <v>0.13999999999941792</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560.4</v>
      </c>
      <c r="D1540" s="1">
        <v>0</v>
      </c>
      <c r="E1540" s="1">
        <v>0</v>
      </c>
      <c r="F1540" s="1">
        <v>0</v>
      </c>
      <c r="G1540" s="2">
        <f t="shared" si="34"/>
        <v>34.184399999999997</v>
      </c>
      <c r="H1540" s="2">
        <f t="shared" si="35"/>
        <v>0.39999999999997726</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560.4</v>
      </c>
      <c r="D1541" s="1">
        <v>0</v>
      </c>
      <c r="E1541" s="1">
        <v>0</v>
      </c>
      <c r="F1541" s="1">
        <v>0</v>
      </c>
      <c r="G1541" s="2">
        <f t="shared" si="34"/>
        <v>34.744799999999998</v>
      </c>
      <c r="H1541" s="2">
        <f t="shared" si="35"/>
        <v>0.39999999999997726</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2689.11</v>
      </c>
      <c r="D1550" s="1">
        <v>0</v>
      </c>
      <c r="E1550" s="1">
        <v>0</v>
      </c>
      <c r="F1550" s="1">
        <v>0</v>
      </c>
      <c r="G1550" s="2">
        <f t="shared" si="34"/>
        <v>190.92680999999999</v>
      </c>
      <c r="H1550" s="2">
        <f t="shared" si="35"/>
        <v>0.11000000000012733</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439.02</v>
      </c>
      <c r="D1551" s="1">
        <v>0</v>
      </c>
      <c r="E1551" s="1">
        <v>0</v>
      </c>
      <c r="F1551" s="1">
        <v>0</v>
      </c>
      <c r="G1551" s="2">
        <f t="shared" si="34"/>
        <v>31.609439999999996</v>
      </c>
      <c r="H1551" s="2">
        <f t="shared" si="35"/>
        <v>1.999999999998181E-2</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2117.5</v>
      </c>
      <c r="D1552" s="1">
        <v>0</v>
      </c>
      <c r="E1552" s="1">
        <v>0</v>
      </c>
      <c r="F1552" s="1">
        <v>0</v>
      </c>
      <c r="G1552" s="2">
        <f t="shared" si="34"/>
        <v>154.57749999999999</v>
      </c>
      <c r="H1552" s="2">
        <f t="shared" si="35"/>
        <v>0.5</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132.59</v>
      </c>
      <c r="D1553" s="1">
        <v>0</v>
      </c>
      <c r="E1553" s="1">
        <v>0</v>
      </c>
      <c r="F1553" s="1">
        <v>0</v>
      </c>
      <c r="G1553" s="2">
        <f t="shared" si="34"/>
        <v>9.8116599999999998</v>
      </c>
      <c r="H1553" s="2">
        <f t="shared" si="35"/>
        <v>0.40999999999999659</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25973.45</v>
      </c>
      <c r="D1560" s="1">
        <v>0</v>
      </c>
      <c r="E1560" s="1">
        <v>0</v>
      </c>
      <c r="F1560" s="1">
        <v>0</v>
      </c>
      <c r="G1560" s="2">
        <f t="shared" si="34"/>
        <v>2103.8494500000002</v>
      </c>
      <c r="H1560" s="2">
        <f t="shared" si="35"/>
        <v>0.4500000000007276</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3436.64</v>
      </c>
      <c r="D1561" s="1">
        <v>0</v>
      </c>
      <c r="E1561" s="1">
        <v>0</v>
      </c>
      <c r="F1561" s="1">
        <v>0</v>
      </c>
      <c r="G1561" s="2">
        <f t="shared" si="34"/>
        <v>281.80448000000001</v>
      </c>
      <c r="H1561" s="2">
        <f t="shared" si="35"/>
        <v>0.36000000000012733</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22536.81</v>
      </c>
      <c r="D1564" s="1">
        <v>0</v>
      </c>
      <c r="E1564" s="1">
        <v>0</v>
      </c>
      <c r="F1564" s="1">
        <v>0</v>
      </c>
      <c r="G1564" s="2">
        <f t="shared" si="34"/>
        <v>1915.6288500000003</v>
      </c>
      <c r="H1564" s="2">
        <f t="shared" si="35"/>
        <v>0.18999999999869033</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401811.68</v>
      </c>
      <c r="D1565" s="1">
        <v>0</v>
      </c>
      <c r="E1565" s="1">
        <v>0</v>
      </c>
      <c r="F1565" s="1">
        <v>0</v>
      </c>
      <c r="G1565" s="2">
        <f t="shared" si="34"/>
        <v>34555.804479999999</v>
      </c>
      <c r="H1565" s="2">
        <f t="shared" si="35"/>
        <v>0.32000000000698492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220643.38</v>
      </c>
      <c r="D1566" s="1">
        <v>0</v>
      </c>
      <c r="E1566" s="1">
        <v>0</v>
      </c>
      <c r="F1566" s="1">
        <v>0</v>
      </c>
      <c r="G1566" s="2">
        <f t="shared" si="34"/>
        <v>19195.97406</v>
      </c>
      <c r="H1566" s="2">
        <f t="shared" si="35"/>
        <v>0.38000000000465661</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29232.71</v>
      </c>
      <c r="D1567" s="1">
        <v>0</v>
      </c>
      <c r="E1567" s="1">
        <v>0</v>
      </c>
      <c r="F1567" s="1">
        <v>0</v>
      </c>
      <c r="G1567" s="2">
        <f t="shared" si="34"/>
        <v>2572.4784799999998</v>
      </c>
      <c r="H1567" s="2">
        <f t="shared" si="35"/>
        <v>0.29000000000087311</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137335.91</v>
      </c>
      <c r="D1568" s="1">
        <v>0</v>
      </c>
      <c r="E1568" s="1">
        <v>0</v>
      </c>
      <c r="F1568" s="1">
        <v>0</v>
      </c>
      <c r="G1568" s="2">
        <f t="shared" si="34"/>
        <v>12222.895989999999</v>
      </c>
      <c r="H1568" s="2">
        <f t="shared" si="35"/>
        <v>8.999999999650754E-2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14599.68</v>
      </c>
      <c r="D1569" s="1">
        <v>0</v>
      </c>
      <c r="E1569" s="1">
        <v>0</v>
      </c>
      <c r="F1569" s="1">
        <v>0</v>
      </c>
      <c r="G1569" s="2">
        <f t="shared" si="34"/>
        <v>1313.9712</v>
      </c>
      <c r="H1569" s="2">
        <f t="shared" si="35"/>
        <v>0.31999999999970896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60230254.280000001</v>
      </c>
      <c r="D1576" s="1">
        <v>0</v>
      </c>
      <c r="E1576" s="1">
        <v>0</v>
      </c>
      <c r="F1576" s="1">
        <v>0</v>
      </c>
      <c r="G1576" s="2">
        <f t="shared" si="34"/>
        <v>5842334.6651600003</v>
      </c>
      <c r="H1576" s="2">
        <f t="shared" si="35"/>
        <v>0.2800000011920929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45377.05</v>
      </c>
      <c r="D1577" s="1">
        <v>0</v>
      </c>
      <c r="E1577" s="1">
        <v>0</v>
      </c>
      <c r="F1577" s="1">
        <v>0</v>
      </c>
      <c r="G1577" s="2">
        <f t="shared" si="34"/>
        <v>4446.9509000000007</v>
      </c>
      <c r="H1577" s="2">
        <f t="shared" si="35"/>
        <v>5.0000000002910383E-2</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24497278.98</v>
      </c>
      <c r="D1578" s="1">
        <v>0</v>
      </c>
      <c r="E1578" s="1">
        <v>0</v>
      </c>
      <c r="F1578" s="1">
        <v>0</v>
      </c>
      <c r="G1578" s="2">
        <f t="shared" si="34"/>
        <v>2425230.6190200001</v>
      </c>
      <c r="H1578" s="2">
        <f t="shared" si="35"/>
        <v>1.9999999552965164E-2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7101164.2699999996</v>
      </c>
      <c r="D1579" s="1">
        <v>0</v>
      </c>
      <c r="E1579" s="1">
        <v>0</v>
      </c>
      <c r="F1579" s="1">
        <v>0</v>
      </c>
      <c r="G1579" s="2">
        <f t="shared" si="34"/>
        <v>710116.42700000003</v>
      </c>
      <c r="H1579" s="2">
        <f t="shared" si="35"/>
        <v>0.26999999955296516</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28586433.98</v>
      </c>
      <c r="D1580" s="13">
        <v>0</v>
      </c>
      <c r="E1580" s="13">
        <v>0</v>
      </c>
      <c r="F1580" s="13">
        <v>0</v>
      </c>
      <c r="G1580" s="14">
        <f t="shared" si="34"/>
        <v>2887229.8319800003</v>
      </c>
      <c r="H1580" s="14">
        <f t="shared" si="35"/>
        <v>1.9999999552965164E-2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9" t="s">
        <v>3319</v>
      </c>
      <c r="B1" s="379"/>
      <c r="C1" s="379"/>
    </row>
    <row r="2" spans="1:17" ht="33" customHeight="1" x14ac:dyDescent="0.2">
      <c r="A2" s="380" t="s">
        <v>3320</v>
      </c>
      <c r="B2" s="381"/>
      <c r="C2" s="378"/>
      <c r="D2" s="4"/>
      <c r="E2" s="4"/>
      <c r="F2" s="4"/>
      <c r="G2" s="4"/>
      <c r="H2" s="4"/>
      <c r="I2" s="4"/>
      <c r="J2" s="4"/>
      <c r="K2" s="4"/>
      <c r="L2" s="4"/>
      <c r="M2" s="4"/>
      <c r="N2" s="4"/>
      <c r="O2" s="4"/>
      <c r="P2" s="4"/>
      <c r="Q2" s="4"/>
    </row>
    <row r="3" spans="1:17" ht="18.75" customHeight="1" x14ac:dyDescent="0.2">
      <c r="A3" s="304" t="s">
        <v>3321</v>
      </c>
      <c r="B3" s="382" t="s">
        <v>3322</v>
      </c>
      <c r="C3" s="378"/>
      <c r="D3" s="4"/>
      <c r="E3" s="4"/>
      <c r="F3" s="4"/>
      <c r="G3" s="4"/>
      <c r="H3" s="4"/>
      <c r="I3" s="4"/>
      <c r="J3" s="4"/>
      <c r="K3" s="4"/>
      <c r="L3" s="4"/>
      <c r="M3" s="4"/>
      <c r="N3" s="4"/>
      <c r="O3" s="4"/>
      <c r="P3" s="4"/>
      <c r="Q3" s="4"/>
    </row>
    <row r="4" spans="1:17" ht="37.5" hidden="1" customHeight="1" x14ac:dyDescent="0.2">
      <c r="A4" s="305" t="s">
        <v>3323</v>
      </c>
      <c r="B4" s="377" t="s">
        <v>3324</v>
      </c>
      <c r="C4" s="378"/>
      <c r="D4" s="4"/>
      <c r="E4" s="4"/>
      <c r="F4" s="4"/>
      <c r="G4" s="4"/>
      <c r="H4" s="4"/>
      <c r="I4" s="4"/>
      <c r="J4" s="4"/>
      <c r="K4" s="4"/>
      <c r="L4" s="4"/>
      <c r="M4" s="4"/>
      <c r="N4" s="4"/>
      <c r="O4" s="4"/>
      <c r="P4" s="4"/>
      <c r="Q4" s="4"/>
    </row>
    <row r="5" spans="1:17" ht="48" hidden="1" customHeight="1" x14ac:dyDescent="0.2">
      <c r="A5" s="305" t="s">
        <v>3323</v>
      </c>
      <c r="B5" s="377" t="s">
        <v>3325</v>
      </c>
      <c r="C5" s="378"/>
      <c r="D5" s="4"/>
      <c r="E5" s="4"/>
      <c r="F5" s="4"/>
      <c r="G5" s="4"/>
      <c r="H5" s="4"/>
      <c r="I5" s="4"/>
      <c r="J5" s="4"/>
      <c r="K5" s="4"/>
      <c r="L5" s="4"/>
      <c r="M5" s="4"/>
      <c r="N5" s="4"/>
      <c r="O5" s="4"/>
      <c r="P5" s="4"/>
      <c r="Q5" s="4"/>
    </row>
    <row r="6" spans="1:17" ht="59.25" hidden="1" customHeight="1" x14ac:dyDescent="0.2">
      <c r="A6" s="305" t="s">
        <v>3323</v>
      </c>
      <c r="B6" s="377" t="s">
        <v>3326</v>
      </c>
      <c r="C6" s="378"/>
      <c r="D6" s="4"/>
      <c r="E6" s="4"/>
      <c r="F6" s="4"/>
      <c r="G6" s="4"/>
      <c r="H6" s="4"/>
      <c r="I6" s="4"/>
      <c r="J6" s="4"/>
      <c r="K6" s="4"/>
      <c r="L6" s="4"/>
      <c r="M6" s="4"/>
      <c r="N6" s="4"/>
      <c r="O6" s="4"/>
      <c r="P6" s="4"/>
      <c r="Q6" s="4"/>
    </row>
    <row r="7" spans="1:17" ht="48" hidden="1" customHeight="1" x14ac:dyDescent="0.2">
      <c r="A7" s="305" t="s">
        <v>3327</v>
      </c>
      <c r="B7" s="377" t="s">
        <v>3328</v>
      </c>
      <c r="C7" s="378"/>
      <c r="D7" s="4"/>
      <c r="E7" s="4"/>
      <c r="F7" s="4"/>
      <c r="G7" s="4"/>
      <c r="H7" s="4"/>
      <c r="I7" s="4"/>
      <c r="J7" s="4"/>
      <c r="K7" s="4"/>
      <c r="L7" s="4"/>
      <c r="M7" s="4"/>
      <c r="N7" s="4"/>
      <c r="O7" s="4"/>
      <c r="P7" s="4"/>
      <c r="Q7" s="4"/>
    </row>
    <row r="8" spans="1:17" ht="41.25" hidden="1" customHeight="1" x14ac:dyDescent="0.2">
      <c r="A8" s="305" t="s">
        <v>3329</v>
      </c>
      <c r="B8" s="377" t="s">
        <v>3330</v>
      </c>
      <c r="C8" s="378"/>
      <c r="D8" s="4"/>
      <c r="E8" s="4"/>
      <c r="F8" s="4"/>
      <c r="G8" s="4"/>
      <c r="H8" s="4"/>
      <c r="I8" s="4"/>
      <c r="J8" s="4"/>
      <c r="K8" s="4"/>
      <c r="L8" s="4"/>
      <c r="M8" s="4"/>
      <c r="N8" s="4"/>
      <c r="O8" s="4"/>
      <c r="P8" s="4"/>
      <c r="Q8" s="4"/>
    </row>
    <row r="9" spans="1:17" ht="59.25" hidden="1" customHeight="1" x14ac:dyDescent="0.2">
      <c r="A9" s="305" t="s">
        <v>3331</v>
      </c>
      <c r="B9" s="377" t="s">
        <v>3332</v>
      </c>
      <c r="C9" s="378"/>
      <c r="D9" s="4"/>
      <c r="E9" s="4"/>
      <c r="F9" s="4"/>
      <c r="G9" s="4"/>
      <c r="H9" s="4"/>
      <c r="I9" s="4"/>
      <c r="J9" s="4"/>
      <c r="K9" s="4"/>
      <c r="L9" s="4"/>
      <c r="M9" s="4"/>
      <c r="N9" s="4"/>
      <c r="O9" s="4"/>
      <c r="P9" s="4"/>
      <c r="Q9" s="4"/>
    </row>
    <row r="10" spans="1:17" ht="61.5" hidden="1" customHeight="1" x14ac:dyDescent="0.2">
      <c r="A10" s="305" t="s">
        <v>3331</v>
      </c>
      <c r="B10" s="377" t="s">
        <v>3333</v>
      </c>
      <c r="C10" s="378"/>
      <c r="D10" s="4"/>
      <c r="E10" s="4"/>
      <c r="F10" s="4"/>
      <c r="G10" s="4"/>
      <c r="H10" s="4"/>
      <c r="I10" s="4"/>
      <c r="J10" s="4"/>
      <c r="K10" s="4"/>
      <c r="L10" s="4"/>
      <c r="M10" s="4"/>
      <c r="N10" s="4"/>
      <c r="O10" s="4"/>
      <c r="P10" s="4"/>
      <c r="Q10" s="4"/>
    </row>
    <row r="11" spans="1:17" ht="43.5" hidden="1" customHeight="1" x14ac:dyDescent="0.2">
      <c r="A11" s="305" t="s">
        <v>3331</v>
      </c>
      <c r="B11" s="377" t="s">
        <v>3334</v>
      </c>
      <c r="C11" s="378"/>
      <c r="D11" s="4"/>
      <c r="E11" s="4"/>
      <c r="F11" s="4"/>
      <c r="G11" s="4"/>
      <c r="H11" s="4"/>
      <c r="I11" s="4"/>
      <c r="J11" s="4"/>
      <c r="K11" s="4"/>
      <c r="L11" s="4"/>
      <c r="M11" s="4"/>
      <c r="N11" s="4"/>
      <c r="O11" s="4"/>
      <c r="P11" s="4"/>
      <c r="Q11" s="4"/>
    </row>
    <row r="12" spans="1:17" ht="27.75" hidden="1" customHeight="1" x14ac:dyDescent="0.2">
      <c r="A12" s="305" t="s">
        <v>3335</v>
      </c>
      <c r="B12" s="377" t="s">
        <v>3336</v>
      </c>
      <c r="C12" s="378"/>
      <c r="D12" s="4"/>
      <c r="E12" s="4"/>
      <c r="F12" s="4"/>
      <c r="G12" s="4"/>
      <c r="H12" s="4"/>
      <c r="I12" s="4"/>
      <c r="J12" s="4"/>
      <c r="K12" s="4"/>
      <c r="L12" s="4"/>
      <c r="M12" s="4"/>
      <c r="N12" s="4"/>
      <c r="O12" s="4"/>
      <c r="P12" s="4"/>
      <c r="Q12" s="4"/>
    </row>
    <row r="13" spans="1:17" ht="27.75" hidden="1" customHeight="1" x14ac:dyDescent="0.2">
      <c r="A13" s="305" t="s">
        <v>3337</v>
      </c>
      <c r="B13" s="377" t="s">
        <v>3338</v>
      </c>
      <c r="C13" s="378"/>
      <c r="D13" s="4"/>
      <c r="E13" s="4"/>
      <c r="F13" s="4"/>
      <c r="G13" s="4"/>
      <c r="H13" s="4"/>
      <c r="I13" s="4"/>
      <c r="J13" s="4"/>
      <c r="K13" s="4"/>
      <c r="L13" s="4"/>
      <c r="M13" s="4"/>
      <c r="N13" s="4"/>
      <c r="O13" s="4"/>
      <c r="P13" s="4"/>
      <c r="Q13" s="4"/>
    </row>
    <row r="14" spans="1:17" ht="45.75" hidden="1" customHeight="1" x14ac:dyDescent="0.2">
      <c r="A14" s="305" t="s">
        <v>3339</v>
      </c>
      <c r="B14" s="377" t="s">
        <v>3340</v>
      </c>
      <c r="C14" s="378"/>
      <c r="D14" s="4"/>
      <c r="E14" s="4"/>
      <c r="F14" s="4"/>
      <c r="G14" s="4"/>
      <c r="H14" s="4"/>
      <c r="I14" s="4"/>
      <c r="J14" s="4"/>
      <c r="K14" s="4"/>
      <c r="L14" s="4"/>
      <c r="M14" s="4"/>
      <c r="N14" s="4"/>
      <c r="O14" s="4"/>
      <c r="P14" s="4"/>
      <c r="Q14" s="4"/>
    </row>
    <row r="15" spans="1:17" ht="45.75" hidden="1" customHeight="1" x14ac:dyDescent="0.2">
      <c r="A15" s="305" t="s">
        <v>3341</v>
      </c>
      <c r="B15" s="377" t="s">
        <v>3342</v>
      </c>
      <c r="C15" s="378"/>
      <c r="D15" s="4"/>
      <c r="E15" s="4"/>
      <c r="F15" s="4"/>
      <c r="G15" s="4"/>
      <c r="H15" s="4"/>
      <c r="I15" s="4"/>
      <c r="J15" s="4"/>
      <c r="K15" s="4"/>
      <c r="L15" s="4"/>
      <c r="M15" s="4"/>
      <c r="N15" s="4"/>
      <c r="O15" s="4"/>
      <c r="P15" s="4"/>
      <c r="Q15" s="4"/>
    </row>
    <row r="16" spans="1:17" ht="51" hidden="1" customHeight="1" x14ac:dyDescent="0.2">
      <c r="A16" s="305" t="s">
        <v>3343</v>
      </c>
      <c r="B16" s="377" t="s">
        <v>3344</v>
      </c>
      <c r="C16" s="378"/>
      <c r="D16" s="4"/>
      <c r="E16" s="4"/>
      <c r="F16" s="4"/>
      <c r="G16" s="4"/>
      <c r="H16" s="4"/>
      <c r="I16" s="4"/>
      <c r="J16" s="4"/>
      <c r="K16" s="4"/>
      <c r="L16" s="4"/>
      <c r="M16" s="4"/>
      <c r="N16" s="4"/>
      <c r="O16" s="4"/>
      <c r="P16" s="4"/>
      <c r="Q16" s="4"/>
    </row>
    <row r="17" spans="1:17" ht="27.75" hidden="1" customHeight="1" x14ac:dyDescent="0.2">
      <c r="A17" s="305" t="s">
        <v>3345</v>
      </c>
      <c r="B17" s="377" t="s">
        <v>3346</v>
      </c>
      <c r="C17" s="378"/>
      <c r="D17" s="4"/>
      <c r="E17" s="4"/>
      <c r="F17" s="4"/>
      <c r="G17" s="4"/>
      <c r="H17" s="4"/>
      <c r="I17" s="4"/>
      <c r="J17" s="4"/>
      <c r="K17" s="4"/>
      <c r="L17" s="4"/>
      <c r="M17" s="4"/>
      <c r="N17" s="4"/>
      <c r="O17" s="4"/>
      <c r="P17" s="4"/>
      <c r="Q17" s="4"/>
    </row>
    <row r="18" spans="1:17" ht="27.75" hidden="1" customHeight="1" x14ac:dyDescent="0.2">
      <c r="A18" s="305" t="s">
        <v>3347</v>
      </c>
      <c r="B18" s="377" t="s">
        <v>3348</v>
      </c>
      <c r="C18" s="378"/>
      <c r="D18" s="4"/>
      <c r="E18" s="4"/>
      <c r="F18" s="4"/>
      <c r="G18" s="4"/>
      <c r="H18" s="4"/>
      <c r="I18" s="4"/>
      <c r="J18" s="4"/>
      <c r="K18" s="4"/>
      <c r="L18" s="4"/>
      <c r="M18" s="4"/>
      <c r="N18" s="4"/>
      <c r="O18" s="4"/>
      <c r="P18" s="4"/>
      <c r="Q18" s="4"/>
    </row>
    <row r="19" spans="1:17" ht="45" hidden="1" customHeight="1" x14ac:dyDescent="0.2">
      <c r="A19" s="305" t="s">
        <v>3347</v>
      </c>
      <c r="B19" s="377" t="s">
        <v>3349</v>
      </c>
      <c r="C19" s="378"/>
      <c r="D19" s="4"/>
      <c r="E19" s="4"/>
      <c r="F19" s="4"/>
      <c r="G19" s="4"/>
      <c r="H19" s="4"/>
      <c r="I19" s="4"/>
      <c r="J19" s="4"/>
      <c r="K19" s="4"/>
      <c r="L19" s="4"/>
      <c r="M19" s="4"/>
      <c r="N19" s="4"/>
      <c r="O19" s="4"/>
      <c r="P19" s="4"/>
      <c r="Q19" s="4"/>
    </row>
    <row r="20" spans="1:17" ht="45" hidden="1" customHeight="1" x14ac:dyDescent="0.2">
      <c r="A20" s="305" t="s">
        <v>3350</v>
      </c>
      <c r="B20" s="377" t="s">
        <v>3351</v>
      </c>
      <c r="C20" s="378"/>
      <c r="D20" s="4"/>
      <c r="E20" s="4"/>
      <c r="F20" s="4"/>
      <c r="G20" s="4"/>
      <c r="H20" s="4"/>
      <c r="I20" s="4"/>
      <c r="J20" s="4"/>
      <c r="K20" s="4"/>
      <c r="L20" s="4"/>
      <c r="M20" s="4"/>
      <c r="N20" s="4"/>
      <c r="O20" s="4"/>
      <c r="P20" s="4"/>
      <c r="Q20" s="4"/>
    </row>
    <row r="21" spans="1:17" ht="30" hidden="1" customHeight="1" x14ac:dyDescent="0.2">
      <c r="A21" s="305" t="s">
        <v>3352</v>
      </c>
      <c r="B21" s="377" t="s">
        <v>3353</v>
      </c>
      <c r="C21" s="378"/>
      <c r="D21" s="4"/>
      <c r="E21" s="4"/>
      <c r="F21" s="4"/>
      <c r="G21" s="4"/>
      <c r="H21" s="4"/>
      <c r="I21" s="4"/>
      <c r="J21" s="4"/>
      <c r="K21" s="4"/>
      <c r="L21" s="4"/>
      <c r="M21" s="4"/>
      <c r="N21" s="4"/>
      <c r="O21" s="4"/>
      <c r="P21" s="4"/>
      <c r="Q21" s="4"/>
    </row>
    <row r="22" spans="1:17" ht="30" hidden="1" customHeight="1" x14ac:dyDescent="0.2">
      <c r="A22" s="305" t="s">
        <v>3354</v>
      </c>
      <c r="B22" s="377" t="s">
        <v>3355</v>
      </c>
      <c r="C22" s="378"/>
      <c r="D22" s="4"/>
      <c r="E22" s="4"/>
      <c r="F22" s="4"/>
      <c r="G22" s="4"/>
      <c r="H22" s="4"/>
      <c r="I22" s="4"/>
      <c r="J22" s="4"/>
      <c r="K22" s="4"/>
      <c r="L22" s="4"/>
      <c r="M22" s="4"/>
      <c r="N22" s="4"/>
      <c r="O22" s="4"/>
      <c r="P22" s="4"/>
      <c r="Q22" s="4"/>
    </row>
    <row r="23" spans="1:17" ht="30" hidden="1" customHeight="1" x14ac:dyDescent="0.2">
      <c r="A23" s="305" t="s">
        <v>3356</v>
      </c>
      <c r="B23" s="377" t="s">
        <v>3357</v>
      </c>
      <c r="C23" s="378"/>
      <c r="D23" s="4"/>
      <c r="E23" s="4"/>
      <c r="F23" s="4"/>
      <c r="G23" s="4"/>
      <c r="H23" s="4"/>
      <c r="I23" s="4"/>
      <c r="J23" s="4"/>
      <c r="K23" s="4"/>
      <c r="L23" s="4"/>
      <c r="M23" s="4"/>
      <c r="N23" s="4"/>
      <c r="O23" s="4"/>
      <c r="P23" s="4"/>
      <c r="Q23" s="4"/>
    </row>
    <row r="24" spans="1:17" ht="30" hidden="1" customHeight="1" x14ac:dyDescent="0.2">
      <c r="A24" s="305" t="s">
        <v>3358</v>
      </c>
      <c r="B24" s="377" t="s">
        <v>3359</v>
      </c>
      <c r="C24" s="378"/>
      <c r="D24" s="4"/>
      <c r="E24" s="4"/>
      <c r="F24" s="4"/>
      <c r="G24" s="4"/>
      <c r="H24" s="4"/>
      <c r="I24" s="4"/>
      <c r="J24" s="4"/>
      <c r="K24" s="4"/>
      <c r="L24" s="4"/>
      <c r="M24" s="4"/>
      <c r="N24" s="4"/>
      <c r="O24" s="4"/>
      <c r="P24" s="4"/>
      <c r="Q24" s="4"/>
    </row>
    <row r="25" spans="1:17" ht="30" hidden="1" customHeight="1" x14ac:dyDescent="0.2">
      <c r="A25" s="305" t="s">
        <v>3360</v>
      </c>
      <c r="B25" s="377" t="s">
        <v>3361</v>
      </c>
      <c r="C25" s="378"/>
      <c r="D25" s="4"/>
      <c r="E25" s="4"/>
      <c r="F25" s="4"/>
      <c r="G25" s="4"/>
      <c r="H25" s="4"/>
      <c r="I25" s="4"/>
      <c r="J25" s="4"/>
      <c r="K25" s="4"/>
      <c r="L25" s="4"/>
      <c r="M25" s="4"/>
      <c r="N25" s="4"/>
      <c r="O25" s="4"/>
      <c r="P25" s="4"/>
      <c r="Q25" s="4"/>
    </row>
    <row r="26" spans="1:17" ht="30" hidden="1" customHeight="1" x14ac:dyDescent="0.2">
      <c r="A26" s="305" t="s">
        <v>3362</v>
      </c>
      <c r="B26" s="377" t="s">
        <v>3363</v>
      </c>
      <c r="C26" s="378"/>
      <c r="D26" s="4"/>
      <c r="E26" s="4"/>
      <c r="F26" s="4"/>
      <c r="G26" s="4"/>
      <c r="H26" s="4"/>
      <c r="I26" s="4"/>
      <c r="J26" s="4"/>
      <c r="K26" s="4"/>
      <c r="L26" s="4"/>
      <c r="M26" s="4"/>
      <c r="N26" s="4"/>
      <c r="O26" s="4"/>
      <c r="P26" s="4"/>
      <c r="Q26" s="4"/>
    </row>
    <row r="27" spans="1:17" ht="70.5" hidden="1" customHeight="1" x14ac:dyDescent="0.2">
      <c r="A27" s="305" t="s">
        <v>3364</v>
      </c>
      <c r="B27" s="377" t="s">
        <v>3365</v>
      </c>
      <c r="C27" s="378"/>
      <c r="D27" s="4"/>
      <c r="E27" s="4"/>
      <c r="F27" s="4"/>
      <c r="G27" s="4"/>
      <c r="H27" s="4"/>
      <c r="I27" s="4"/>
      <c r="J27" s="4"/>
      <c r="K27" s="4"/>
      <c r="L27" s="4"/>
      <c r="M27" s="4"/>
      <c r="N27" s="4"/>
      <c r="O27" s="4"/>
      <c r="P27" s="4"/>
      <c r="Q27" s="4"/>
    </row>
    <row r="28" spans="1:17" ht="48" hidden="1" customHeight="1" x14ac:dyDescent="0.2">
      <c r="A28" s="305" t="s">
        <v>3366</v>
      </c>
      <c r="B28" s="377" t="s">
        <v>3367</v>
      </c>
      <c r="C28" s="378"/>
      <c r="D28" s="4"/>
      <c r="E28" s="4"/>
      <c r="F28" s="4"/>
      <c r="G28" s="4"/>
      <c r="H28" s="4"/>
      <c r="I28" s="4"/>
      <c r="J28" s="4"/>
      <c r="K28" s="4"/>
      <c r="L28" s="4"/>
      <c r="M28" s="4"/>
      <c r="N28" s="4"/>
      <c r="O28" s="4"/>
      <c r="P28" s="4"/>
      <c r="Q28" s="4"/>
    </row>
    <row r="29" spans="1:17" ht="100.5" hidden="1" customHeight="1" x14ac:dyDescent="0.2">
      <c r="A29" s="305" t="s">
        <v>3368</v>
      </c>
      <c r="B29" s="377" t="s">
        <v>3369</v>
      </c>
      <c r="C29" s="378"/>
      <c r="D29" s="4"/>
      <c r="E29" s="4"/>
      <c r="F29" s="4"/>
      <c r="G29" s="4"/>
      <c r="H29" s="4"/>
      <c r="I29" s="4"/>
      <c r="J29" s="4"/>
      <c r="K29" s="4"/>
      <c r="L29" s="4"/>
      <c r="M29" s="4"/>
      <c r="N29" s="4"/>
      <c r="O29" s="4"/>
      <c r="P29" s="4"/>
      <c r="Q29" s="4"/>
    </row>
    <row r="30" spans="1:17" ht="45" hidden="1" customHeight="1" x14ac:dyDescent="0.2">
      <c r="A30" s="305" t="s">
        <v>3370</v>
      </c>
      <c r="B30" s="377" t="s">
        <v>3371</v>
      </c>
      <c r="C30" s="378"/>
      <c r="D30" s="4"/>
      <c r="E30" s="4"/>
      <c r="F30" s="4"/>
      <c r="G30" s="4"/>
      <c r="H30" s="4"/>
      <c r="I30" s="4"/>
      <c r="J30" s="4"/>
      <c r="K30" s="4"/>
      <c r="L30" s="4"/>
      <c r="M30" s="4"/>
      <c r="N30" s="4"/>
      <c r="O30" s="4"/>
      <c r="P30" s="4"/>
      <c r="Q30" s="4"/>
    </row>
    <row r="31" spans="1:17" ht="45" hidden="1" customHeight="1" x14ac:dyDescent="0.2">
      <c r="A31" s="305" t="s">
        <v>3372</v>
      </c>
      <c r="B31" s="377" t="s">
        <v>3373</v>
      </c>
      <c r="C31" s="378"/>
      <c r="D31" s="4"/>
      <c r="E31" s="4"/>
      <c r="F31" s="4"/>
      <c r="G31" s="4"/>
      <c r="H31" s="4"/>
      <c r="I31" s="4"/>
      <c r="J31" s="4"/>
      <c r="K31" s="4"/>
      <c r="L31" s="4"/>
      <c r="M31" s="4"/>
      <c r="N31" s="4"/>
      <c r="O31" s="4"/>
      <c r="P31" s="4"/>
      <c r="Q31" s="4"/>
    </row>
    <row r="32" spans="1:17" ht="45" hidden="1" customHeight="1" x14ac:dyDescent="0.2">
      <c r="A32" s="305" t="s">
        <v>3374</v>
      </c>
      <c r="B32" s="377" t="s">
        <v>3375</v>
      </c>
      <c r="C32" s="378"/>
      <c r="D32" s="4"/>
      <c r="E32" s="4"/>
      <c r="F32" s="4"/>
      <c r="G32" s="4"/>
      <c r="H32" s="4"/>
      <c r="I32" s="4"/>
      <c r="J32" s="4"/>
      <c r="K32" s="4"/>
      <c r="L32" s="4"/>
      <c r="M32" s="4"/>
      <c r="N32" s="4"/>
      <c r="O32" s="4"/>
      <c r="P32" s="4"/>
      <c r="Q32" s="4"/>
    </row>
    <row r="33" spans="1:17" ht="72" hidden="1" customHeight="1" x14ac:dyDescent="0.2">
      <c r="A33" s="305" t="s">
        <v>3376</v>
      </c>
      <c r="B33" s="377" t="s">
        <v>3377</v>
      </c>
      <c r="C33" s="378"/>
      <c r="D33" s="4"/>
      <c r="E33" s="4"/>
      <c r="F33" s="4"/>
      <c r="G33" s="4"/>
      <c r="H33" s="4"/>
      <c r="I33" s="4"/>
      <c r="J33" s="4"/>
      <c r="K33" s="4"/>
      <c r="L33" s="4"/>
      <c r="M33" s="4"/>
      <c r="N33" s="4"/>
      <c r="O33" s="4"/>
      <c r="P33" s="4"/>
      <c r="Q33" s="4"/>
    </row>
    <row r="34" spans="1:17" ht="79.5" hidden="1" customHeight="1" x14ac:dyDescent="0.2">
      <c r="A34" s="305" t="s">
        <v>3378</v>
      </c>
      <c r="B34" s="377" t="s">
        <v>3379</v>
      </c>
      <c r="C34" s="378"/>
      <c r="D34" s="4"/>
      <c r="E34" s="4"/>
      <c r="F34" s="4"/>
      <c r="G34" s="4"/>
      <c r="H34" s="4"/>
      <c r="I34" s="4"/>
      <c r="J34" s="4"/>
      <c r="K34" s="4"/>
      <c r="L34" s="4"/>
      <c r="M34" s="4"/>
      <c r="N34" s="4"/>
      <c r="O34" s="4"/>
      <c r="P34" s="4"/>
      <c r="Q34" s="4"/>
    </row>
    <row r="35" spans="1:17" ht="70.5" hidden="1" customHeight="1" x14ac:dyDescent="0.2">
      <c r="A35" s="305" t="s">
        <v>3380</v>
      </c>
      <c r="B35" s="377" t="s">
        <v>3381</v>
      </c>
      <c r="C35" s="378"/>
      <c r="D35" s="4"/>
      <c r="E35" s="4"/>
      <c r="F35" s="4"/>
      <c r="G35" s="4"/>
      <c r="H35" s="4"/>
      <c r="I35" s="4"/>
      <c r="J35" s="4"/>
      <c r="K35" s="4"/>
      <c r="L35" s="4"/>
      <c r="M35" s="4"/>
      <c r="N35" s="4"/>
      <c r="O35" s="4"/>
      <c r="P35" s="4"/>
      <c r="Q35" s="4"/>
    </row>
    <row r="36" spans="1:17" ht="45.75" hidden="1" customHeight="1" x14ac:dyDescent="0.2">
      <c r="A36" s="305" t="s">
        <v>3382</v>
      </c>
      <c r="B36" s="377" t="s">
        <v>3383</v>
      </c>
      <c r="C36" s="378"/>
      <c r="D36" s="4"/>
      <c r="E36" s="4"/>
      <c r="F36" s="4"/>
      <c r="G36" s="4"/>
      <c r="H36" s="4"/>
      <c r="I36" s="4"/>
      <c r="J36" s="4"/>
      <c r="K36" s="4"/>
      <c r="L36" s="4"/>
      <c r="M36" s="4"/>
      <c r="N36" s="4"/>
      <c r="O36" s="4"/>
      <c r="P36" s="4"/>
      <c r="Q36" s="4"/>
    </row>
    <row r="37" spans="1:17" ht="54.75" hidden="1" customHeight="1" x14ac:dyDescent="0.2">
      <c r="A37" s="305" t="s">
        <v>3384</v>
      </c>
      <c r="B37" s="377" t="s">
        <v>3385</v>
      </c>
      <c r="C37" s="378"/>
      <c r="D37" s="4"/>
      <c r="E37" s="4"/>
      <c r="F37" s="4"/>
      <c r="G37" s="4"/>
      <c r="H37" s="4"/>
      <c r="I37" s="4"/>
      <c r="J37" s="4"/>
      <c r="K37" s="4"/>
      <c r="L37" s="4"/>
      <c r="M37" s="4"/>
      <c r="N37" s="4"/>
      <c r="O37" s="4"/>
      <c r="P37" s="4"/>
      <c r="Q37" s="4"/>
    </row>
    <row r="38" spans="1:17" ht="37.5" hidden="1" customHeight="1" x14ac:dyDescent="0.2">
      <c r="A38" s="305" t="s">
        <v>3386</v>
      </c>
      <c r="B38" s="377" t="s">
        <v>3387</v>
      </c>
      <c r="C38" s="378"/>
      <c r="D38" s="4"/>
      <c r="E38" s="4"/>
      <c r="F38" s="4"/>
      <c r="G38" s="4"/>
      <c r="H38" s="4"/>
      <c r="I38" s="4"/>
      <c r="J38" s="4"/>
      <c r="K38" s="4"/>
      <c r="L38" s="4"/>
      <c r="M38" s="4"/>
      <c r="N38" s="4"/>
      <c r="O38" s="4"/>
      <c r="P38" s="4"/>
      <c r="Q38" s="4"/>
    </row>
    <row r="39" spans="1:17" ht="61.5" hidden="1" customHeight="1" x14ac:dyDescent="0.2">
      <c r="A39" s="305" t="s">
        <v>3388</v>
      </c>
      <c r="B39" s="377" t="s">
        <v>3389</v>
      </c>
      <c r="C39" s="378"/>
      <c r="D39" s="4"/>
      <c r="E39" s="4"/>
      <c r="F39" s="4"/>
      <c r="G39" s="4"/>
      <c r="H39" s="4"/>
      <c r="I39" s="4"/>
      <c r="J39" s="4"/>
      <c r="K39" s="4"/>
      <c r="L39" s="4"/>
      <c r="M39" s="4"/>
      <c r="N39" s="4"/>
      <c r="O39" s="4"/>
      <c r="P39" s="4"/>
      <c r="Q39" s="4"/>
    </row>
    <row r="40" spans="1:17" ht="53.25" hidden="1" customHeight="1" x14ac:dyDescent="0.2">
      <c r="A40" s="305" t="s">
        <v>3390</v>
      </c>
      <c r="B40" s="377" t="s">
        <v>3391</v>
      </c>
      <c r="C40" s="378"/>
      <c r="D40" s="4"/>
      <c r="E40" s="4"/>
      <c r="F40" s="4"/>
      <c r="G40" s="4"/>
      <c r="H40" s="4"/>
      <c r="I40" s="4"/>
      <c r="J40" s="4"/>
      <c r="K40" s="4"/>
      <c r="L40" s="4"/>
      <c r="M40" s="4"/>
      <c r="N40" s="4"/>
      <c r="O40" s="4"/>
      <c r="P40" s="4"/>
      <c r="Q40" s="4"/>
    </row>
    <row r="41" spans="1:17" ht="73.5" hidden="1" customHeight="1" x14ac:dyDescent="0.2">
      <c r="A41" s="305" t="s">
        <v>3392</v>
      </c>
      <c r="B41" s="377" t="s">
        <v>3393</v>
      </c>
      <c r="C41" s="378"/>
      <c r="D41" s="4"/>
      <c r="E41" s="4"/>
      <c r="F41" s="4"/>
      <c r="G41" s="4"/>
      <c r="H41" s="4"/>
      <c r="I41" s="4"/>
      <c r="J41" s="4"/>
      <c r="K41" s="4"/>
      <c r="L41" s="4"/>
      <c r="M41" s="4"/>
      <c r="N41" s="4"/>
      <c r="O41" s="4"/>
      <c r="P41" s="4"/>
      <c r="Q41" s="4"/>
    </row>
    <row r="42" spans="1:17" ht="57.75" hidden="1" customHeight="1" x14ac:dyDescent="0.2">
      <c r="A42" s="305" t="s">
        <v>3394</v>
      </c>
      <c r="B42" s="377" t="s">
        <v>3395</v>
      </c>
      <c r="C42" s="378"/>
      <c r="D42" s="4"/>
      <c r="E42" s="4"/>
      <c r="F42" s="4"/>
      <c r="G42" s="4"/>
      <c r="H42" s="4"/>
      <c r="I42" s="4"/>
      <c r="J42" s="4"/>
      <c r="K42" s="4"/>
      <c r="L42" s="4"/>
      <c r="M42" s="4"/>
      <c r="N42" s="4"/>
      <c r="O42" s="4"/>
      <c r="P42" s="4"/>
      <c r="Q42" s="4"/>
    </row>
    <row r="43" spans="1:17" ht="84" hidden="1" customHeight="1" x14ac:dyDescent="0.2">
      <c r="A43" s="305" t="s">
        <v>3396</v>
      </c>
      <c r="B43" s="377" t="s">
        <v>3397</v>
      </c>
      <c r="C43" s="378"/>
      <c r="D43" s="4"/>
      <c r="E43" s="4"/>
      <c r="F43" s="4"/>
      <c r="G43" s="4"/>
      <c r="H43" s="4"/>
      <c r="I43" s="4"/>
      <c r="J43" s="4"/>
      <c r="K43" s="4"/>
      <c r="L43" s="4"/>
      <c r="M43" s="4"/>
      <c r="N43" s="4"/>
      <c r="O43" s="4"/>
      <c r="P43" s="4"/>
      <c r="Q43" s="4"/>
    </row>
    <row r="44" spans="1:17" ht="48" hidden="1" customHeight="1" x14ac:dyDescent="0.2">
      <c r="A44" s="305" t="s">
        <v>3398</v>
      </c>
      <c r="B44" s="377" t="s">
        <v>3399</v>
      </c>
      <c r="C44" s="378"/>
      <c r="D44" s="4"/>
      <c r="E44" s="4"/>
      <c r="F44" s="4"/>
      <c r="G44" s="4"/>
      <c r="H44" s="4"/>
      <c r="I44" s="4"/>
      <c r="J44" s="4"/>
      <c r="K44" s="4"/>
      <c r="L44" s="4"/>
      <c r="M44" s="4"/>
      <c r="N44" s="4"/>
      <c r="O44" s="4"/>
      <c r="P44" s="4"/>
      <c r="Q44" s="4"/>
    </row>
    <row r="45" spans="1:17" ht="57" hidden="1" customHeight="1" x14ac:dyDescent="0.2">
      <c r="A45" s="305" t="s">
        <v>3400</v>
      </c>
      <c r="B45" s="377" t="s">
        <v>3401</v>
      </c>
      <c r="C45" s="378"/>
      <c r="D45" s="4"/>
      <c r="E45" s="4"/>
      <c r="F45" s="4"/>
      <c r="G45" s="4"/>
      <c r="H45" s="4"/>
      <c r="I45" s="4"/>
      <c r="J45" s="4"/>
      <c r="K45" s="4"/>
      <c r="L45" s="4"/>
      <c r="M45" s="4"/>
      <c r="N45" s="4"/>
      <c r="O45" s="4"/>
      <c r="P45" s="4"/>
      <c r="Q45" s="4"/>
    </row>
    <row r="46" spans="1:17" ht="73.5" hidden="1" customHeight="1" x14ac:dyDescent="0.2">
      <c r="A46" s="305" t="s">
        <v>3402</v>
      </c>
      <c r="B46" s="386" t="s">
        <v>3403</v>
      </c>
      <c r="C46" s="378"/>
      <c r="D46" s="41"/>
      <c r="E46" s="4"/>
      <c r="F46" s="4"/>
      <c r="G46" s="4"/>
      <c r="H46" s="4"/>
      <c r="I46" s="4"/>
      <c r="J46" s="4"/>
      <c r="K46" s="4"/>
      <c r="L46" s="4"/>
      <c r="M46" s="4"/>
      <c r="N46" s="4"/>
      <c r="O46" s="4"/>
      <c r="P46" s="4"/>
      <c r="Q46" s="4"/>
    </row>
    <row r="47" spans="1:17" ht="66" hidden="1" customHeight="1" x14ac:dyDescent="0.2">
      <c r="A47" s="46" t="s">
        <v>3404</v>
      </c>
      <c r="B47" s="387" t="s">
        <v>3405</v>
      </c>
      <c r="C47" s="387"/>
      <c r="D47" s="4"/>
      <c r="E47" s="4"/>
      <c r="F47" s="4"/>
      <c r="G47" s="4"/>
      <c r="H47" s="4"/>
      <c r="I47" s="4"/>
      <c r="J47" s="4"/>
      <c r="K47" s="4"/>
      <c r="L47" s="4"/>
      <c r="M47" s="4"/>
      <c r="N47" s="4"/>
      <c r="O47" s="4"/>
      <c r="P47" s="4"/>
      <c r="Q47" s="4"/>
    </row>
    <row r="48" spans="1:17" ht="123.75" customHeight="1" x14ac:dyDescent="0.2">
      <c r="A48" s="267" t="s">
        <v>3406</v>
      </c>
      <c r="B48" s="385" t="s">
        <v>3407</v>
      </c>
      <c r="C48" s="384"/>
      <c r="D48" s="4"/>
      <c r="E48" s="4"/>
      <c r="F48" s="4"/>
      <c r="G48" s="4"/>
      <c r="H48" s="4"/>
      <c r="I48" s="4"/>
      <c r="J48" s="4"/>
      <c r="K48" s="4"/>
      <c r="L48" s="4"/>
      <c r="M48" s="4"/>
      <c r="N48" s="4"/>
      <c r="O48" s="4"/>
      <c r="P48" s="4"/>
      <c r="Q48" s="4"/>
    </row>
    <row r="49" spans="1:17" ht="34.5" customHeight="1" x14ac:dyDescent="0.2">
      <c r="A49" s="267" t="s">
        <v>3408</v>
      </c>
      <c r="B49" s="383" t="s">
        <v>3409</v>
      </c>
      <c r="C49" s="384"/>
      <c r="D49" s="4"/>
      <c r="E49" s="4"/>
      <c r="F49" s="4"/>
      <c r="G49" s="4"/>
      <c r="H49" s="4"/>
      <c r="I49" s="4"/>
      <c r="J49" s="4"/>
      <c r="K49" s="4"/>
      <c r="L49" s="4"/>
      <c r="M49" s="4"/>
      <c r="N49" s="4"/>
      <c r="O49" s="4"/>
      <c r="P49" s="4"/>
      <c r="Q49" s="4"/>
    </row>
    <row r="50" spans="1:17" ht="34.5" customHeight="1" x14ac:dyDescent="0.2">
      <c r="A50" s="267" t="s">
        <v>3410</v>
      </c>
      <c r="B50" s="383" t="s">
        <v>3411</v>
      </c>
      <c r="C50" s="384"/>
      <c r="D50" s="4"/>
      <c r="E50" s="4"/>
      <c r="F50" s="4"/>
      <c r="G50" s="4"/>
      <c r="H50" s="4"/>
      <c r="I50" s="4"/>
      <c r="J50" s="4"/>
      <c r="K50" s="4"/>
      <c r="L50" s="4"/>
      <c r="M50" s="4"/>
      <c r="N50" s="4"/>
      <c r="O50" s="4"/>
      <c r="P50" s="4"/>
      <c r="Q50" s="4"/>
    </row>
    <row r="51" spans="1:17" ht="31.5" customHeight="1" x14ac:dyDescent="0.2">
      <c r="A51" s="306" t="s">
        <v>3412</v>
      </c>
      <c r="B51" s="377" t="s">
        <v>3413</v>
      </c>
      <c r="C51" s="378"/>
      <c r="D51" s="4"/>
      <c r="E51" s="4"/>
      <c r="F51" s="4"/>
      <c r="G51" s="4"/>
      <c r="H51" s="4"/>
      <c r="I51" s="4"/>
      <c r="J51" s="4"/>
      <c r="K51" s="4"/>
      <c r="L51" s="4"/>
      <c r="M51" s="4"/>
      <c r="N51" s="4"/>
      <c r="O51" s="4"/>
      <c r="P51" s="4"/>
      <c r="Q51" s="4"/>
    </row>
    <row r="52" spans="1:17" ht="31.5" customHeight="1" x14ac:dyDescent="0.2">
      <c r="A52" s="306" t="s">
        <v>3414</v>
      </c>
      <c r="B52" s="377" t="s">
        <v>3415</v>
      </c>
      <c r="C52" s="378"/>
      <c r="D52" s="4"/>
      <c r="E52" s="4"/>
      <c r="F52" s="4"/>
      <c r="G52" s="4"/>
      <c r="H52" s="4"/>
      <c r="I52" s="4"/>
      <c r="J52" s="4"/>
      <c r="K52" s="4"/>
      <c r="L52" s="4"/>
      <c r="M52" s="4"/>
      <c r="N52" s="4"/>
      <c r="O52" s="4"/>
      <c r="P52" s="4"/>
      <c r="Q52" s="4"/>
    </row>
    <row r="53" spans="1:17" ht="31.5" customHeight="1" x14ac:dyDescent="0.2">
      <c r="A53" s="306" t="s">
        <v>3416</v>
      </c>
      <c r="B53" s="375" t="s">
        <v>3417</v>
      </c>
      <c r="C53" s="376"/>
      <c r="D53" s="4"/>
      <c r="E53" s="4"/>
      <c r="F53" s="4"/>
      <c r="G53" s="4"/>
      <c r="H53" s="4"/>
      <c r="I53" s="4"/>
      <c r="J53" s="4"/>
      <c r="K53" s="4"/>
      <c r="L53" s="4"/>
      <c r="M53" s="4"/>
      <c r="N53" s="4"/>
      <c r="O53" s="4"/>
      <c r="P53" s="4"/>
      <c r="Q53" s="4"/>
    </row>
    <row r="54" spans="1:17" ht="31.5" customHeight="1" x14ac:dyDescent="0.2">
      <c r="A54" s="306" t="s">
        <v>3418</v>
      </c>
      <c r="B54" s="375" t="s">
        <v>3419</v>
      </c>
      <c r="C54" s="376"/>
      <c r="D54" s="4"/>
      <c r="E54" s="4"/>
      <c r="F54" s="4"/>
      <c r="G54" s="4"/>
      <c r="H54" s="4"/>
      <c r="I54" s="4"/>
      <c r="J54" s="4"/>
      <c r="K54" s="4"/>
      <c r="L54" s="4"/>
      <c r="M54" s="4"/>
      <c r="N54" s="4"/>
      <c r="O54" s="4"/>
      <c r="P54" s="4"/>
      <c r="Q54" s="4"/>
    </row>
    <row r="55" spans="1:17" ht="54.6" customHeight="1" x14ac:dyDescent="0.2">
      <c r="A55" s="306" t="s">
        <v>3420</v>
      </c>
      <c r="B55" s="375" t="s">
        <v>3421</v>
      </c>
      <c r="C55" s="376"/>
      <c r="D55" s="4"/>
      <c r="E55" s="4"/>
      <c r="F55" s="4"/>
      <c r="G55" s="4"/>
      <c r="H55" s="4"/>
      <c r="I55" s="4"/>
      <c r="J55" s="4"/>
      <c r="K55" s="4"/>
      <c r="L55" s="4"/>
      <c r="M55" s="4"/>
      <c r="N55" s="4"/>
      <c r="O55" s="4"/>
      <c r="P55" s="4"/>
      <c r="Q55" s="4"/>
    </row>
    <row r="56" spans="1:17" ht="54.6" customHeight="1" x14ac:dyDescent="0.2">
      <c r="A56" s="306" t="s">
        <v>3422</v>
      </c>
      <c r="B56" s="375" t="s">
        <v>3423</v>
      </c>
      <c r="C56" s="376"/>
      <c r="D56" s="4"/>
      <c r="E56" s="4"/>
      <c r="F56" s="4"/>
      <c r="G56" s="4"/>
      <c r="H56" s="4"/>
      <c r="I56" s="4"/>
      <c r="J56" s="4"/>
      <c r="K56" s="4"/>
      <c r="L56" s="4"/>
      <c r="M56" s="4"/>
      <c r="N56" s="4"/>
      <c r="O56" s="4"/>
      <c r="P56" s="4"/>
      <c r="Q56" s="4"/>
    </row>
    <row r="57" spans="1:17" ht="54" customHeight="1" x14ac:dyDescent="0.2">
      <c r="A57" s="306" t="s">
        <v>3424</v>
      </c>
      <c r="B57" s="375" t="s">
        <v>3425</v>
      </c>
      <c r="C57" s="376"/>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5" t="s">
        <v>22</v>
      </c>
      <c r="B2" s="316"/>
      <c r="C2" s="316"/>
      <c r="D2" s="316"/>
      <c r="E2" s="316"/>
      <c r="F2" s="316"/>
      <c r="G2" s="316"/>
      <c r="H2" s="316"/>
      <c r="I2" s="31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7" t="s">
        <v>24</v>
      </c>
      <c r="B4" s="318"/>
      <c r="C4" s="318"/>
      <c r="D4" s="318"/>
      <c r="E4" s="318"/>
      <c r="F4" s="318"/>
      <c r="G4" s="318"/>
      <c r="H4" s="318"/>
      <c r="I4" s="31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29269</v>
      </c>
      <c r="H6" s="19" t="s">
        <v>26</v>
      </c>
      <c r="I6" s="20" t="s">
        <v>27</v>
      </c>
      <c r="J6" s="4"/>
      <c r="L6" s="4"/>
      <c r="M6" s="4"/>
      <c r="N6" s="4"/>
      <c r="O6" s="4"/>
      <c r="P6" s="4"/>
      <c r="Q6" s="4"/>
      <c r="R6" s="4"/>
      <c r="S6" s="4"/>
      <c r="T6" s="4"/>
      <c r="U6" s="4"/>
      <c r="V6" s="4"/>
      <c r="W6" s="4"/>
      <c r="X6" s="4"/>
    </row>
    <row r="7" spans="1:24" ht="15" customHeight="1" x14ac:dyDescent="0.2">
      <c r="B7" s="21"/>
      <c r="C7" s="22"/>
      <c r="D7" s="23"/>
      <c r="E7" s="319" t="s">
        <v>28</v>
      </c>
      <c r="F7" s="322" t="s">
        <v>29</v>
      </c>
      <c r="G7" s="323"/>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20"/>
      <c r="F8" s="311" t="s">
        <v>32</v>
      </c>
      <c r="G8" s="312"/>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20"/>
      <c r="F9" s="313" t="s">
        <v>33</v>
      </c>
      <c r="G9" s="314"/>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20"/>
      <c r="F10" s="311" t="s">
        <v>36</v>
      </c>
      <c r="G10" s="312"/>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1"/>
      <c r="F11" s="324" t="s">
        <v>37</v>
      </c>
      <c r="G11" s="325"/>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9" t="s">
        <v>41</v>
      </c>
      <c r="C15" s="330"/>
      <c r="D15" s="330"/>
      <c r="E15" s="330"/>
      <c r="F15" s="331"/>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6" t="s">
        <v>29</v>
      </c>
      <c r="B16" s="332" t="str">
        <f>'PR-RAS'!B6</f>
        <v xml:space="preserve">PRIHODI POSLOVANJA (šifre 61+62+63+64+65+66+67+68) </v>
      </c>
      <c r="C16" s="333"/>
      <c r="D16" s="333"/>
      <c r="E16" s="333"/>
      <c r="F16" s="334"/>
      <c r="G16" s="34" t="str">
        <f>'PR-RAS'!C6</f>
        <v>6</v>
      </c>
      <c r="H16" s="170">
        <f>'PR-RAS'!D6</f>
        <v>279787267.33999991</v>
      </c>
      <c r="I16" s="170">
        <f>'PR-RAS'!E6</f>
        <v>226699896.13</v>
      </c>
      <c r="J16" s="4"/>
      <c r="K16" s="4"/>
      <c r="L16" s="4"/>
      <c r="M16" s="4"/>
      <c r="N16" s="4"/>
      <c r="O16" s="4"/>
      <c r="P16" s="4"/>
      <c r="Q16" s="4"/>
      <c r="R16" s="4"/>
      <c r="S16" s="4"/>
      <c r="T16" s="4"/>
      <c r="U16" s="4"/>
      <c r="V16" s="4"/>
      <c r="W16" s="4"/>
      <c r="X16" s="4"/>
    </row>
    <row r="17" spans="1:24" ht="12.75" customHeight="1" x14ac:dyDescent="0.2">
      <c r="A17" s="327"/>
      <c r="B17" s="335" t="str">
        <f>'PR-RAS'!B151</f>
        <v xml:space="preserve">RASHODI POSLOVANJA (šifre 31+32+34+35+36+37+38) </v>
      </c>
      <c r="C17" s="336"/>
      <c r="D17" s="336"/>
      <c r="E17" s="336"/>
      <c r="F17" s="337"/>
      <c r="G17" s="35" t="str">
        <f>'PR-RAS'!C151</f>
        <v>3</v>
      </c>
      <c r="H17" s="170">
        <f>'PR-RAS'!D151</f>
        <v>174628519.23000002</v>
      </c>
      <c r="I17" s="170">
        <f>'PR-RAS'!E151</f>
        <v>149526275.64000002</v>
      </c>
      <c r="J17" s="4"/>
      <c r="K17" s="4"/>
      <c r="L17" s="4"/>
      <c r="M17" s="4"/>
      <c r="N17" s="4"/>
      <c r="O17" s="4"/>
      <c r="P17" s="4"/>
      <c r="Q17" s="4"/>
      <c r="R17" s="4"/>
      <c r="S17" s="4"/>
      <c r="T17" s="4"/>
      <c r="U17" s="4"/>
      <c r="V17" s="4"/>
      <c r="W17" s="4"/>
      <c r="X17" s="4"/>
    </row>
    <row r="18" spans="1:24" ht="12.75" customHeight="1" x14ac:dyDescent="0.2">
      <c r="A18" s="327"/>
      <c r="B18" s="335" t="str">
        <f>'PR-RAS'!B645</f>
        <v>Višak prihoda i primitaka raspoloživ u sljedećem razdoblju (šifre X005 + '9221-9222' - Y005 - '9222-9221')</v>
      </c>
      <c r="C18" s="336"/>
      <c r="D18" s="336"/>
      <c r="E18" s="336"/>
      <c r="F18" s="337"/>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8"/>
      <c r="B19" s="338" t="str">
        <f>'PR-RAS'!B646</f>
        <v>Manjak prihoda i primitaka za pokriće u sljedećem razdoblju (šifre Y005 + '9222-9221' - X005 - '9221-9222' )</v>
      </c>
      <c r="C19" s="339"/>
      <c r="D19" s="339"/>
      <c r="E19" s="339"/>
      <c r="F19" s="340"/>
      <c r="G19" s="36" t="str">
        <f>'PR-RAS'!C646</f>
        <v>Y006</v>
      </c>
      <c r="H19" s="171">
        <f>'PR-RAS'!D646</f>
        <v>37466292.840000093</v>
      </c>
      <c r="I19" s="171">
        <f>'PR-RAS'!E646</f>
        <v>6046978.1100000255</v>
      </c>
      <c r="J19" s="4"/>
      <c r="K19" s="4"/>
      <c r="L19" s="4"/>
      <c r="M19" s="4"/>
      <c r="N19" s="4"/>
      <c r="O19" s="4"/>
      <c r="P19" s="4"/>
      <c r="Q19" s="4"/>
      <c r="R19" s="4"/>
      <c r="S19" s="4"/>
      <c r="T19" s="4"/>
      <c r="U19" s="4"/>
      <c r="V19" s="4"/>
      <c r="W19" s="4"/>
      <c r="X19" s="4"/>
    </row>
    <row r="20" spans="1:24" ht="12.75" customHeight="1" x14ac:dyDescent="0.2">
      <c r="A20" s="326" t="s">
        <v>32</v>
      </c>
      <c r="B20" s="332" t="str">
        <f>BILANCA!B7</f>
        <v>Nefinancijska imovina (šifre 01+02+03+04+05+06)</v>
      </c>
      <c r="C20" s="333"/>
      <c r="D20" s="333"/>
      <c r="E20" s="333"/>
      <c r="F20" s="334"/>
      <c r="G20" s="157" t="str">
        <f>BILANCA!C7</f>
        <v>B002</v>
      </c>
      <c r="H20" s="172">
        <f>BILANCA!D7</f>
        <v>281263622.24000001</v>
      </c>
      <c r="I20" s="173">
        <f>BILANCA!E7</f>
        <v>314892120.18000001</v>
      </c>
      <c r="J20" s="4"/>
      <c r="K20" s="4"/>
      <c r="L20" s="4"/>
      <c r="M20" s="4"/>
      <c r="N20" s="4"/>
      <c r="O20" s="4"/>
      <c r="P20" s="4"/>
      <c r="Q20" s="4"/>
      <c r="R20" s="4"/>
      <c r="S20" s="4"/>
      <c r="T20" s="4"/>
      <c r="U20" s="4"/>
      <c r="V20" s="4"/>
      <c r="W20" s="4"/>
      <c r="X20" s="4"/>
    </row>
    <row r="21" spans="1:24" ht="12.75" customHeight="1" x14ac:dyDescent="0.2">
      <c r="A21" s="327"/>
      <c r="B21" s="335" t="str">
        <f>BILANCA!B68</f>
        <v>Financijska imovina (šifre 11+12+13+14+15+16+17+19)</v>
      </c>
      <c r="C21" s="336"/>
      <c r="D21" s="336"/>
      <c r="E21" s="336"/>
      <c r="F21" s="337"/>
      <c r="G21" s="158" t="str">
        <f>BILANCA!C68</f>
        <v>1</v>
      </c>
      <c r="H21" s="174">
        <f>BILANCA!D68</f>
        <v>54678946.5</v>
      </c>
      <c r="I21" s="175">
        <f>BILANCA!E68</f>
        <v>64251035.100000001</v>
      </c>
      <c r="J21" s="4"/>
      <c r="K21" s="4"/>
      <c r="L21" s="4"/>
      <c r="M21" s="4"/>
      <c r="N21" s="4"/>
      <c r="O21" s="4"/>
      <c r="P21" s="4"/>
      <c r="Q21" s="4"/>
      <c r="R21" s="4"/>
      <c r="S21" s="4"/>
      <c r="T21" s="4"/>
      <c r="U21" s="4"/>
      <c r="V21" s="4"/>
      <c r="W21" s="4"/>
      <c r="X21" s="4"/>
    </row>
    <row r="22" spans="1:24" ht="12.75" customHeight="1" x14ac:dyDescent="0.2">
      <c r="A22" s="327"/>
      <c r="B22" s="335" t="str">
        <f>BILANCA!B176</f>
        <v xml:space="preserve">Obveze (šifre 23+24+25+26+29) </v>
      </c>
      <c r="C22" s="336"/>
      <c r="D22" s="336"/>
      <c r="E22" s="336"/>
      <c r="F22" s="337"/>
      <c r="G22" s="158" t="str">
        <f>BILANCA!C176</f>
        <v>2</v>
      </c>
      <c r="H22" s="174">
        <f>BILANCA!D176</f>
        <v>98807866.890000015</v>
      </c>
      <c r="I22" s="175">
        <f>BILANCA!E176</f>
        <v>65029611.75</v>
      </c>
      <c r="J22" s="4"/>
      <c r="K22" s="4"/>
      <c r="L22" s="4"/>
      <c r="M22" s="4"/>
      <c r="N22" s="4"/>
      <c r="O22" s="4"/>
      <c r="P22" s="4"/>
      <c r="Q22" s="4"/>
      <c r="R22" s="4"/>
      <c r="S22" s="4"/>
      <c r="T22" s="4"/>
      <c r="U22" s="4"/>
      <c r="V22" s="4"/>
      <c r="W22" s="4"/>
      <c r="X22" s="4"/>
    </row>
    <row r="23" spans="1:24" ht="12.75" customHeight="1" x14ac:dyDescent="0.2">
      <c r="A23" s="328"/>
      <c r="B23" s="338" t="str">
        <f>BILANCA!B237</f>
        <v>Vlastiti izvori (šifre 91 + 922 - 93 + 96 do 98)</v>
      </c>
      <c r="C23" s="339"/>
      <c r="D23" s="339"/>
      <c r="E23" s="339"/>
      <c r="F23" s="340"/>
      <c r="G23" s="159" t="str">
        <f>BILANCA!C237</f>
        <v>9</v>
      </c>
      <c r="H23" s="176">
        <f>BILANCA!D237</f>
        <v>237134701.84999999</v>
      </c>
      <c r="I23" s="177">
        <f>BILANCA!E237</f>
        <v>314113543.53000003</v>
      </c>
      <c r="J23" s="4"/>
      <c r="K23" s="4"/>
      <c r="L23" s="4"/>
      <c r="M23" s="4"/>
      <c r="N23" s="4"/>
      <c r="O23" s="4"/>
      <c r="P23" s="4"/>
      <c r="Q23" s="4"/>
      <c r="R23" s="4"/>
      <c r="S23" s="4"/>
      <c r="T23" s="4"/>
      <c r="U23" s="4"/>
      <c r="V23" s="4"/>
      <c r="W23" s="4"/>
      <c r="X23" s="4"/>
    </row>
    <row r="24" spans="1:24" ht="12.75" customHeight="1" x14ac:dyDescent="0.2">
      <c r="A24" s="326" t="s">
        <v>45</v>
      </c>
      <c r="B24" s="332" t="str">
        <f>'RAS-funkcijski'!B5</f>
        <v>Opće javne usluge (šifre 011+012+013+014 do 018)</v>
      </c>
      <c r="C24" s="333"/>
      <c r="D24" s="333"/>
      <c r="E24" s="333"/>
      <c r="F24" s="334"/>
      <c r="G24" s="157" t="str">
        <f>'RAS-funkcijski'!C5</f>
        <v>01</v>
      </c>
      <c r="H24" s="172">
        <f>'RAS-funkcijski'!D5</f>
        <v>7106210.3200000003</v>
      </c>
      <c r="I24" s="173">
        <f>'RAS-funkcijski'!E5</f>
        <v>8302519.8099999996</v>
      </c>
      <c r="J24" s="4"/>
      <c r="K24" s="4"/>
      <c r="L24" s="4"/>
      <c r="M24" s="4"/>
      <c r="N24" s="4"/>
      <c r="O24" s="4"/>
      <c r="P24" s="4"/>
      <c r="Q24" s="4"/>
      <c r="R24" s="4"/>
      <c r="S24" s="4"/>
      <c r="T24" s="4"/>
      <c r="U24" s="4"/>
      <c r="V24" s="4"/>
      <c r="W24" s="4"/>
      <c r="X24" s="4"/>
    </row>
    <row r="25" spans="1:24" ht="12.75" customHeight="1" x14ac:dyDescent="0.2">
      <c r="A25" s="327"/>
      <c r="B25" s="335" t="str">
        <f>'RAS-funkcijski'!B35</f>
        <v>Ekonomski poslovi (šifre 041+042+043+044+045+046+047+048+049)</v>
      </c>
      <c r="C25" s="336"/>
      <c r="D25" s="336"/>
      <c r="E25" s="336"/>
      <c r="F25" s="337"/>
      <c r="G25" s="158" t="str">
        <f>'RAS-funkcijski'!C35</f>
        <v>04</v>
      </c>
      <c r="H25" s="174">
        <f>'RAS-funkcijski'!D35</f>
        <v>10543282.640000001</v>
      </c>
      <c r="I25" s="175">
        <f>'RAS-funkcijski'!E35</f>
        <v>8427108.6300000008</v>
      </c>
      <c r="J25" s="4"/>
      <c r="K25" s="4"/>
      <c r="L25" s="4"/>
      <c r="M25" s="4"/>
      <c r="N25" s="4"/>
      <c r="O25" s="4"/>
      <c r="P25" s="4"/>
      <c r="Q25" s="4"/>
      <c r="R25" s="4"/>
      <c r="S25" s="4"/>
      <c r="T25" s="4"/>
      <c r="U25" s="4"/>
      <c r="V25" s="4"/>
      <c r="W25" s="4"/>
      <c r="X25" s="4"/>
    </row>
    <row r="26" spans="1:24" ht="12.75" customHeight="1" x14ac:dyDescent="0.2">
      <c r="A26" s="327"/>
      <c r="B26" s="335" t="str">
        <f>'RAS-funkcijski'!B88</f>
        <v>Rashodi vezani za stanovanje i kom. pogodnosti koji nisu drugdje svrstani</v>
      </c>
      <c r="C26" s="336"/>
      <c r="D26" s="336"/>
      <c r="E26" s="336"/>
      <c r="F26" s="337"/>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35" t="str">
        <f>'RAS-funkcijski'!B114</f>
        <v>Obrazovanje (šifre 091+092+093+094+095+096+097+098)</v>
      </c>
      <c r="C27" s="336"/>
      <c r="D27" s="336"/>
      <c r="E27" s="336"/>
      <c r="F27" s="337"/>
      <c r="G27" s="158" t="str">
        <f>'RAS-funkcijski'!C114</f>
        <v>09</v>
      </c>
      <c r="H27" s="174">
        <f>'RAS-funkcijski'!D114</f>
        <v>59141741.57</v>
      </c>
      <c r="I27" s="175">
        <f>'RAS-funkcijski'!E114</f>
        <v>68581579.190000013</v>
      </c>
      <c r="J27" s="4"/>
      <c r="K27" s="4"/>
      <c r="L27" s="4"/>
      <c r="M27" s="4"/>
      <c r="N27" s="4"/>
      <c r="O27" s="4"/>
      <c r="P27" s="4"/>
      <c r="Q27" s="4"/>
      <c r="R27" s="4"/>
      <c r="S27" s="4"/>
      <c r="T27" s="4"/>
      <c r="U27" s="4"/>
      <c r="V27" s="4"/>
      <c r="W27" s="4"/>
      <c r="X27" s="4"/>
    </row>
    <row r="28" spans="1:24" ht="12.75" customHeight="1" x14ac:dyDescent="0.2">
      <c r="A28" s="328"/>
      <c r="B28" s="338" t="str">
        <f>'RAS-funkcijski'!B141</f>
        <v>Kontrolni zbroj (šifre 01+02+03+04+05+06+07+08+09+10)</v>
      </c>
      <c r="C28" s="339"/>
      <c r="D28" s="339"/>
      <c r="E28" s="339"/>
      <c r="F28" s="340"/>
      <c r="G28" s="159" t="str">
        <f>'RAS-funkcijski'!C141</f>
        <v>R1</v>
      </c>
      <c r="H28" s="178">
        <f>'RAS-funkcijski'!D141</f>
        <v>286999092.53999996</v>
      </c>
      <c r="I28" s="179">
        <f>'RAS-funkcijski'!E141</f>
        <v>233507745.55000007</v>
      </c>
      <c r="J28" s="4"/>
      <c r="K28" s="4"/>
      <c r="L28" s="4"/>
      <c r="M28" s="4"/>
      <c r="N28" s="4"/>
      <c r="O28" s="4"/>
      <c r="P28" s="4"/>
      <c r="Q28" s="4"/>
      <c r="R28" s="4"/>
      <c r="S28" s="4"/>
      <c r="T28" s="4"/>
      <c r="U28" s="4"/>
      <c r="V28" s="4"/>
      <c r="W28" s="4"/>
      <c r="X28" s="4"/>
    </row>
    <row r="29" spans="1:24" ht="12.75" customHeight="1" x14ac:dyDescent="0.2">
      <c r="A29" s="326" t="s">
        <v>36</v>
      </c>
      <c r="B29" s="342" t="str">
        <f>'P-VRIO'!B5</f>
        <v>Promjene u vrijednosti i obujmu imovine (šifre 91511+91512)</v>
      </c>
      <c r="C29" s="333"/>
      <c r="D29" s="333"/>
      <c r="E29" s="333"/>
      <c r="F29" s="334"/>
      <c r="G29" s="157" t="str">
        <f>'P-VRIO'!C5</f>
        <v>9151</v>
      </c>
      <c r="H29" s="172">
        <f>'P-VRIO'!D5</f>
        <v>21469307.390000001</v>
      </c>
      <c r="I29" s="173">
        <f>'P-VRIO'!E5</f>
        <v>40755143.979999997</v>
      </c>
      <c r="J29" s="4"/>
      <c r="K29" s="4"/>
      <c r="L29" s="4"/>
      <c r="M29" s="4"/>
      <c r="N29" s="4"/>
      <c r="O29" s="4"/>
      <c r="P29" s="4"/>
      <c r="Q29" s="4"/>
      <c r="R29" s="4"/>
      <c r="S29" s="4"/>
      <c r="T29" s="4"/>
      <c r="U29" s="4"/>
      <c r="V29" s="4"/>
      <c r="W29" s="4"/>
      <c r="X29" s="4"/>
    </row>
    <row r="30" spans="1:24" ht="12.75" customHeight="1" x14ac:dyDescent="0.2">
      <c r="A30" s="327"/>
      <c r="B30" s="343" t="str">
        <f>'P-VRIO'!B22</f>
        <v>Promjene u obujmu imovine (šifre P016+P023)</v>
      </c>
      <c r="C30" s="336"/>
      <c r="D30" s="336"/>
      <c r="E30" s="336"/>
      <c r="F30" s="337"/>
      <c r="G30" s="158" t="str">
        <f>'P-VRIO'!C22</f>
        <v>91512</v>
      </c>
      <c r="H30" s="174">
        <f>'P-VRIO'!D22</f>
        <v>4291968.33</v>
      </c>
      <c r="I30" s="175">
        <f>'P-VRIO'!E22</f>
        <v>6883682.3200000003</v>
      </c>
      <c r="J30" s="4"/>
      <c r="K30" s="4"/>
      <c r="L30" s="4"/>
      <c r="M30" s="4"/>
      <c r="N30" s="4"/>
      <c r="O30" s="4"/>
      <c r="P30" s="4"/>
      <c r="Q30" s="4"/>
      <c r="R30" s="4"/>
      <c r="S30" s="4"/>
      <c r="T30" s="4"/>
      <c r="U30" s="4"/>
      <c r="V30" s="4"/>
      <c r="W30" s="4"/>
      <c r="X30" s="4"/>
    </row>
    <row r="31" spans="1:24" ht="12.75" customHeight="1" x14ac:dyDescent="0.2">
      <c r="A31" s="327"/>
      <c r="B31" s="343" t="str">
        <f>'P-VRIO'!B38</f>
        <v>Promjene u vrijednosti (revalorizacija) i obujmu obveza (šifre 91521+91522)</v>
      </c>
      <c r="C31" s="336"/>
      <c r="D31" s="336"/>
      <c r="E31" s="336"/>
      <c r="F31" s="337"/>
      <c r="G31" s="158" t="str">
        <f>'P-VRIO'!C38</f>
        <v>9152</v>
      </c>
      <c r="H31" s="174">
        <f>'P-VRIO'!D38</f>
        <v>0</v>
      </c>
      <c r="I31" s="175">
        <f>'P-VRIO'!E38</f>
        <v>18515.16</v>
      </c>
      <c r="J31" s="4"/>
      <c r="K31" s="4"/>
      <c r="L31" s="4"/>
      <c r="M31" s="4"/>
      <c r="N31" s="4"/>
      <c r="O31" s="4"/>
      <c r="P31" s="4"/>
      <c r="Q31" s="4"/>
      <c r="R31" s="4"/>
      <c r="S31" s="4"/>
      <c r="T31" s="4"/>
      <c r="U31" s="4"/>
      <c r="V31" s="4"/>
      <c r="W31" s="4"/>
      <c r="X31" s="4"/>
    </row>
    <row r="32" spans="1:24" ht="12.75" customHeight="1" x14ac:dyDescent="0.2">
      <c r="A32" s="328"/>
      <c r="B32" s="344" t="str">
        <f>'P-VRIO'!B44</f>
        <v>Promjene u obujmu obveza (šifre P035 do P038)</v>
      </c>
      <c r="C32" s="339"/>
      <c r="D32" s="339"/>
      <c r="E32" s="339"/>
      <c r="F32" s="340"/>
      <c r="G32" s="159" t="str">
        <f>'P-VRIO'!C44</f>
        <v>91522</v>
      </c>
      <c r="H32" s="178">
        <f>'P-VRIO'!D44</f>
        <v>0</v>
      </c>
      <c r="I32" s="179">
        <f>'P-VRIO'!E44</f>
        <v>18495.25</v>
      </c>
      <c r="J32" s="4"/>
      <c r="K32" s="4"/>
      <c r="L32" s="4"/>
      <c r="M32" s="4"/>
      <c r="N32" s="4"/>
      <c r="O32" s="4"/>
      <c r="P32" s="4"/>
      <c r="Q32" s="4"/>
      <c r="R32" s="4"/>
      <c r="S32" s="4"/>
      <c r="T32" s="4"/>
      <c r="U32" s="4"/>
      <c r="V32" s="4"/>
      <c r="W32" s="4"/>
      <c r="X32" s="4"/>
    </row>
    <row r="33" spans="1:24" ht="12.75" customHeight="1" x14ac:dyDescent="0.2">
      <c r="A33" s="326" t="s">
        <v>37</v>
      </c>
      <c r="B33" s="332" t="str">
        <f>OBVEZE!B5</f>
        <v>Stanje obveza 1. siječnja (=stanju obveza iz Izvještaja o obvezama na 31. prosinca prethodne godine)</v>
      </c>
      <c r="C33" s="333"/>
      <c r="D33" s="333"/>
      <c r="E33" s="333"/>
      <c r="F33" s="334"/>
      <c r="G33" s="157" t="str">
        <f>OBVEZE!C5</f>
        <v>V001</v>
      </c>
      <c r="H33" s="180" t="s">
        <v>46</v>
      </c>
      <c r="I33" s="181">
        <f>OBVEZE!D5</f>
        <v>50855001.25</v>
      </c>
      <c r="J33" s="4"/>
      <c r="K33" s="4"/>
      <c r="L33" s="4"/>
      <c r="M33" s="4"/>
      <c r="N33" s="4"/>
      <c r="O33" s="4"/>
      <c r="P33" s="4"/>
      <c r="Q33" s="4"/>
      <c r="R33" s="4"/>
      <c r="S33" s="4"/>
      <c r="T33" s="4"/>
      <c r="U33" s="4"/>
      <c r="V33" s="4"/>
      <c r="W33" s="4"/>
      <c r="X33" s="4"/>
    </row>
    <row r="34" spans="1:24" ht="12.75" customHeight="1" x14ac:dyDescent="0.2">
      <c r="A34" s="327"/>
      <c r="B34" s="335" t="str">
        <f>OBVEZE!B42</f>
        <v>Stanje obveza na kraju izvještajnog razdoblja (šifre V001+V002-V004) i (šifre V007+V009)</v>
      </c>
      <c r="C34" s="336"/>
      <c r="D34" s="336"/>
      <c r="E34" s="336"/>
      <c r="F34" s="337"/>
      <c r="G34" s="158" t="str">
        <f>OBVEZE!C42</f>
        <v>V006</v>
      </c>
      <c r="H34" s="174" t="s">
        <v>46</v>
      </c>
      <c r="I34" s="175">
        <f>OBVEZE!D42</f>
        <v>64155076.280000031</v>
      </c>
      <c r="J34" s="4"/>
      <c r="K34" s="4"/>
      <c r="L34" s="4"/>
      <c r="M34" s="4"/>
      <c r="N34" s="4"/>
      <c r="O34" s="4"/>
      <c r="P34" s="4"/>
      <c r="Q34" s="4"/>
      <c r="R34" s="4"/>
      <c r="S34" s="4"/>
      <c r="T34" s="4"/>
      <c r="U34" s="4"/>
      <c r="V34" s="4"/>
      <c r="W34" s="4"/>
      <c r="X34" s="4"/>
    </row>
    <row r="35" spans="1:24" ht="12.75" customHeight="1" x14ac:dyDescent="0.2">
      <c r="A35" s="327"/>
      <c r="B35" s="335" t="str">
        <f>OBVEZE!B43</f>
        <v>Stanje dospjelih obveza na kraju izvještajnog razdoblja (šifre V008+D23+D24 + 'D dio 25,26')</v>
      </c>
      <c r="C35" s="336"/>
      <c r="D35" s="336"/>
      <c r="E35" s="336"/>
      <c r="F35" s="337"/>
      <c r="G35" s="158" t="str">
        <f>OBVEZE!C43</f>
        <v>V007</v>
      </c>
      <c r="H35" s="174" t="s">
        <v>46</v>
      </c>
      <c r="I35" s="175">
        <f>OBVEZE!D43</f>
        <v>3924822</v>
      </c>
      <c r="J35" s="4"/>
      <c r="K35" s="4"/>
      <c r="L35" s="4"/>
      <c r="M35" s="4"/>
      <c r="N35" s="4"/>
      <c r="O35" s="4"/>
      <c r="P35" s="4"/>
      <c r="Q35" s="4"/>
      <c r="R35" s="4"/>
      <c r="S35" s="4"/>
      <c r="T35" s="4"/>
      <c r="U35" s="4"/>
      <c r="V35" s="4"/>
      <c r="W35" s="4"/>
      <c r="X35" s="4"/>
    </row>
    <row r="36" spans="1:24" ht="12.75" customHeight="1" x14ac:dyDescent="0.2">
      <c r="A36" s="328"/>
      <c r="B36" s="338" t="str">
        <f>OBVEZE!B101</f>
        <v>Stanje nedospjelih obveza na kraju izvještajnog razdoblja (šifre V010 + ND23 + ND24 + 'ND dio 25,26')</v>
      </c>
      <c r="C36" s="339"/>
      <c r="D36" s="339"/>
      <c r="E36" s="339"/>
      <c r="F36" s="340"/>
      <c r="G36" s="159" t="str">
        <f>OBVEZE!C101</f>
        <v>V009</v>
      </c>
      <c r="H36" s="178" t="s">
        <v>46</v>
      </c>
      <c r="I36" s="179">
        <f>OBVEZE!D101</f>
        <v>60230254.280000001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1" t="s">
        <v>47</v>
      </c>
      <c r="I39" s="34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77" zoomScaleNormal="100" workbookViewId="0">
      <selection activeCell="E306" sqref="E30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279787267.33999991</v>
      </c>
      <c r="E6" s="51">
        <f>E7+E44+E50+E82+E106+E124+E133+E139</f>
        <v>226699896.13</v>
      </c>
      <c r="F6" s="52">
        <f t="shared" ref="F6:F131" si="0">IF(D6&lt;&gt;0,IF(E6/D6&gt;=100,"&gt;&gt;100",E6/D6*100),"-")</f>
        <v>81.025808745796965</v>
      </c>
    </row>
    <row r="7" spans="1:25" ht="12.75" customHeight="1" x14ac:dyDescent="0.2">
      <c r="A7" s="53">
        <v>61</v>
      </c>
      <c r="B7" s="294" t="s">
        <v>60</v>
      </c>
      <c r="C7" s="50" t="s">
        <v>61</v>
      </c>
      <c r="D7" s="51">
        <f t="shared" ref="D7:E7" si="1">D8+D17+D23+D29+D37+D40</f>
        <v>13792624.35</v>
      </c>
      <c r="E7" s="51">
        <f t="shared" si="1"/>
        <v>19879646.039999999</v>
      </c>
      <c r="F7" s="52">
        <f t="shared" si="0"/>
        <v>144.13244017625985</v>
      </c>
    </row>
    <row r="8" spans="1:25" ht="12.75" customHeight="1" x14ac:dyDescent="0.2">
      <c r="A8" s="53">
        <v>611</v>
      </c>
      <c r="B8" s="85" t="s">
        <v>62</v>
      </c>
      <c r="C8" s="50" t="s">
        <v>63</v>
      </c>
      <c r="D8" s="51">
        <f t="shared" ref="D8:E8" si="2">SUM(D9:D14)-D15-D16</f>
        <v>12901024.290000001</v>
      </c>
      <c r="E8" s="51">
        <f t="shared" si="2"/>
        <v>18891750.199999999</v>
      </c>
      <c r="F8" s="52">
        <f t="shared" si="0"/>
        <v>146.43604860618396</v>
      </c>
    </row>
    <row r="9" spans="1:25" ht="12.75" customHeight="1" x14ac:dyDescent="0.2">
      <c r="A9" s="53">
        <v>6111</v>
      </c>
      <c r="B9" s="85" t="s">
        <v>64</v>
      </c>
      <c r="C9" s="50" t="s">
        <v>65</v>
      </c>
      <c r="D9" s="242">
        <v>12358558.23</v>
      </c>
      <c r="E9" s="242">
        <v>18133934.43</v>
      </c>
      <c r="F9" s="52">
        <f t="shared" si="0"/>
        <v>146.73179583343679</v>
      </c>
    </row>
    <row r="10" spans="1:25" ht="12.75" customHeight="1" x14ac:dyDescent="0.2">
      <c r="A10" s="53">
        <v>6112</v>
      </c>
      <c r="B10" s="85" t="s">
        <v>66</v>
      </c>
      <c r="C10" s="50" t="s">
        <v>67</v>
      </c>
      <c r="D10" s="242">
        <v>1007335.7</v>
      </c>
      <c r="E10" s="242">
        <v>1301103.6499999999</v>
      </c>
      <c r="F10" s="52">
        <f t="shared" si="0"/>
        <v>129.16286497142909</v>
      </c>
    </row>
    <row r="11" spans="1:25" ht="12.75" customHeight="1" x14ac:dyDescent="0.2">
      <c r="A11" s="53">
        <v>6113</v>
      </c>
      <c r="B11" s="85" t="s">
        <v>68</v>
      </c>
      <c r="C11" s="50" t="s">
        <v>69</v>
      </c>
      <c r="D11" s="242">
        <v>361319.14</v>
      </c>
      <c r="E11" s="242">
        <v>591649.92000000004</v>
      </c>
      <c r="F11" s="52">
        <f t="shared" si="0"/>
        <v>163.74718482945576</v>
      </c>
    </row>
    <row r="12" spans="1:25" ht="12.75" customHeight="1" x14ac:dyDescent="0.2">
      <c r="A12" s="53">
        <v>6114</v>
      </c>
      <c r="B12" s="85" t="s">
        <v>70</v>
      </c>
      <c r="C12" s="50" t="s">
        <v>71</v>
      </c>
      <c r="D12" s="242">
        <v>549478.18000000005</v>
      </c>
      <c r="E12" s="242">
        <v>665652.07999999996</v>
      </c>
      <c r="F12" s="52">
        <f t="shared" si="0"/>
        <v>121.14258659006258</v>
      </c>
    </row>
    <row r="13" spans="1:25" ht="12.75" customHeight="1" x14ac:dyDescent="0.2">
      <c r="A13" s="53">
        <v>6115</v>
      </c>
      <c r="B13" s="85" t="s">
        <v>72</v>
      </c>
      <c r="C13" s="50" t="s">
        <v>73</v>
      </c>
      <c r="D13" s="242">
        <v>372716.38</v>
      </c>
      <c r="E13" s="242">
        <v>748217.65</v>
      </c>
      <c r="F13" s="52">
        <f t="shared" si="0"/>
        <v>200.7471874458536</v>
      </c>
    </row>
    <row r="14" spans="1:25" ht="12.75" customHeight="1" x14ac:dyDescent="0.2">
      <c r="A14" s="53">
        <v>6116</v>
      </c>
      <c r="B14" s="85" t="s">
        <v>74</v>
      </c>
      <c r="C14" s="50" t="s">
        <v>75</v>
      </c>
      <c r="D14" s="242">
        <v>10798.13</v>
      </c>
      <c r="E14" s="242">
        <v>22119.26</v>
      </c>
      <c r="F14" s="52">
        <f t="shared" si="0"/>
        <v>204.84343122373966</v>
      </c>
    </row>
    <row r="15" spans="1:25" ht="12.75" customHeight="1" x14ac:dyDescent="0.2">
      <c r="A15" s="53">
        <v>6117</v>
      </c>
      <c r="B15" s="85" t="s">
        <v>76</v>
      </c>
      <c r="C15" s="50" t="s">
        <v>77</v>
      </c>
      <c r="D15" s="242">
        <v>1759181.47</v>
      </c>
      <c r="E15" s="242">
        <v>2570926.79</v>
      </c>
      <c r="F15" s="52">
        <f t="shared" si="0"/>
        <v>146.14335324939503</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17503.2</v>
      </c>
      <c r="E23" s="51">
        <f t="shared" si="4"/>
        <v>24749.52</v>
      </c>
      <c r="F23" s="52">
        <f t="shared" si="0"/>
        <v>141.39997257644316</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17503.2</v>
      </c>
      <c r="E25" s="242">
        <v>24749.52</v>
      </c>
      <c r="F25" s="52">
        <f t="shared" si="0"/>
        <v>141.39997257644316</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874096.86</v>
      </c>
      <c r="E29" s="51">
        <f t="shared" si="5"/>
        <v>963146.32000000007</v>
      </c>
      <c r="F29" s="52">
        <f t="shared" si="0"/>
        <v>110.18759637232883</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867089.19</v>
      </c>
      <c r="E33" s="242">
        <v>957924.29</v>
      </c>
      <c r="F33" s="52">
        <f t="shared" si="0"/>
        <v>110.47586581029802</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7007.67</v>
      </c>
      <c r="E35" s="242">
        <v>5222.03</v>
      </c>
      <c r="F35" s="52">
        <f t="shared" si="0"/>
        <v>74.518777282606052</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182766485.77999997</v>
      </c>
      <c r="E50" s="51">
        <f>E51+E54+E59+E62+E65+E68+E71+E74+E77</f>
        <v>147654508.21000001</v>
      </c>
      <c r="F50" s="52">
        <f t="shared" si="0"/>
        <v>80.788612627664662</v>
      </c>
    </row>
    <row r="51" spans="1:6" ht="12.75" customHeight="1" x14ac:dyDescent="0.2">
      <c r="A51" s="53">
        <v>631</v>
      </c>
      <c r="B51" s="86" t="s">
        <v>148</v>
      </c>
      <c r="C51" s="50" t="s">
        <v>149</v>
      </c>
      <c r="D51" s="51">
        <f t="shared" ref="D51:E51" si="10">D52+D53</f>
        <v>15000</v>
      </c>
      <c r="E51" s="51">
        <f t="shared" si="10"/>
        <v>15000</v>
      </c>
      <c r="F51" s="52">
        <f t="shared" si="0"/>
        <v>100</v>
      </c>
    </row>
    <row r="52" spans="1:6" ht="12.75" customHeight="1" x14ac:dyDescent="0.2">
      <c r="A52" s="53">
        <v>6311</v>
      </c>
      <c r="B52" s="86" t="s">
        <v>150</v>
      </c>
      <c r="C52" s="50" t="s">
        <v>151</v>
      </c>
      <c r="D52" s="242">
        <v>15000</v>
      </c>
      <c r="E52" s="242">
        <v>15000</v>
      </c>
      <c r="F52" s="52">
        <f t="shared" si="0"/>
        <v>100</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2354818.48</v>
      </c>
      <c r="E54" s="51">
        <f t="shared" si="11"/>
        <v>1001849.86</v>
      </c>
      <c r="F54" s="52">
        <f t="shared" si="0"/>
        <v>42.544674611182771</v>
      </c>
    </row>
    <row r="55" spans="1:6" ht="12.75" customHeight="1" x14ac:dyDescent="0.2">
      <c r="A55" s="53">
        <v>6321</v>
      </c>
      <c r="B55" s="86" t="s">
        <v>156</v>
      </c>
      <c r="C55" s="50" t="s">
        <v>157</v>
      </c>
      <c r="D55" s="242">
        <v>68905.22</v>
      </c>
      <c r="E55" s="242">
        <v>8245.7099999999991</v>
      </c>
      <c r="F55" s="52">
        <f t="shared" si="0"/>
        <v>11.966742142322452</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2240746.7999999998</v>
      </c>
      <c r="E57" s="242">
        <v>772082.65</v>
      </c>
      <c r="F57" s="52">
        <f t="shared" si="0"/>
        <v>34.456487899480656</v>
      </c>
    </row>
    <row r="58" spans="1:6" ht="12.75" customHeight="1" x14ac:dyDescent="0.2">
      <c r="A58" s="53">
        <v>6324</v>
      </c>
      <c r="B58" s="86" t="s">
        <v>162</v>
      </c>
      <c r="C58" s="50" t="s">
        <v>163</v>
      </c>
      <c r="D58" s="242">
        <v>45166.46</v>
      </c>
      <c r="E58" s="242">
        <v>221521.5</v>
      </c>
      <c r="F58" s="52">
        <f t="shared" si="0"/>
        <v>490.45574968682513</v>
      </c>
    </row>
    <row r="59" spans="1:6" ht="24" x14ac:dyDescent="0.2">
      <c r="A59" s="53">
        <v>633</v>
      </c>
      <c r="B59" s="86" t="s">
        <v>164</v>
      </c>
      <c r="C59" s="50" t="s">
        <v>165</v>
      </c>
      <c r="D59" s="51">
        <f t="shared" ref="D59:E59" si="12">SUM(D60:D61)</f>
        <v>116157885.94</v>
      </c>
      <c r="E59" s="51">
        <f t="shared" si="12"/>
        <v>64501927.939999998</v>
      </c>
      <c r="F59" s="52">
        <f t="shared" si="0"/>
        <v>55.529529844678571</v>
      </c>
    </row>
    <row r="60" spans="1:6" ht="24" x14ac:dyDescent="0.2">
      <c r="A60" s="53">
        <v>6331</v>
      </c>
      <c r="B60" s="86" t="s">
        <v>166</v>
      </c>
      <c r="C60" s="50" t="s">
        <v>167</v>
      </c>
      <c r="D60" s="242">
        <v>9960501.8699999992</v>
      </c>
      <c r="E60" s="242">
        <v>8757743.7699999996</v>
      </c>
      <c r="F60" s="52">
        <f t="shared" si="0"/>
        <v>87.924723917550949</v>
      </c>
    </row>
    <row r="61" spans="1:6" ht="24" x14ac:dyDescent="0.2">
      <c r="A61" s="53">
        <v>6332</v>
      </c>
      <c r="B61" s="86" t="s">
        <v>168</v>
      </c>
      <c r="C61" s="50" t="s">
        <v>169</v>
      </c>
      <c r="D61" s="242">
        <v>106197384.06999999</v>
      </c>
      <c r="E61" s="242">
        <v>55744184.170000002</v>
      </c>
      <c r="F61" s="52">
        <f t="shared" si="0"/>
        <v>52.491108569356314</v>
      </c>
    </row>
    <row r="62" spans="1:6" ht="12.75" customHeight="1" x14ac:dyDescent="0.2">
      <c r="A62" s="53">
        <v>634</v>
      </c>
      <c r="B62" s="85" t="s">
        <v>170</v>
      </c>
      <c r="C62" s="50" t="s">
        <v>171</v>
      </c>
      <c r="D62" s="51">
        <f t="shared" ref="D62:E62" si="13">SUM(D63:D64)</f>
        <v>4377689.38</v>
      </c>
      <c r="E62" s="51">
        <f t="shared" si="13"/>
        <v>892089.72</v>
      </c>
      <c r="F62" s="52">
        <f t="shared" si="0"/>
        <v>20.378095441755622</v>
      </c>
    </row>
    <row r="63" spans="1:6" ht="12.75" customHeight="1" x14ac:dyDescent="0.2">
      <c r="A63" s="53">
        <v>6341</v>
      </c>
      <c r="B63" s="85" t="s">
        <v>172</v>
      </c>
      <c r="C63" s="50" t="s">
        <v>173</v>
      </c>
      <c r="D63" s="310">
        <v>4377689.38</v>
      </c>
      <c r="E63" s="242">
        <v>892089.72</v>
      </c>
      <c r="F63" s="52">
        <f t="shared" si="0"/>
        <v>20.378095441755622</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11204847.91</v>
      </c>
      <c r="E65" s="51">
        <f t="shared" si="14"/>
        <v>10407323</v>
      </c>
      <c r="F65" s="52">
        <f t="shared" si="0"/>
        <v>92.882322755240324</v>
      </c>
    </row>
    <row r="66" spans="1:6" ht="12.75" customHeight="1" x14ac:dyDescent="0.2">
      <c r="A66" s="53">
        <v>6351</v>
      </c>
      <c r="B66" s="85" t="s">
        <v>178</v>
      </c>
      <c r="C66" s="50" t="s">
        <v>179</v>
      </c>
      <c r="D66" s="242">
        <v>8703126.3800000008</v>
      </c>
      <c r="E66" s="242">
        <v>7984570.21</v>
      </c>
      <c r="F66" s="52">
        <f t="shared" si="0"/>
        <v>91.743700612560787</v>
      </c>
    </row>
    <row r="67" spans="1:6" ht="12.75" customHeight="1" x14ac:dyDescent="0.2">
      <c r="A67" s="53">
        <v>6352</v>
      </c>
      <c r="B67" s="85" t="s">
        <v>180</v>
      </c>
      <c r="C67" s="50" t="s">
        <v>181</v>
      </c>
      <c r="D67" s="242">
        <v>2501721.5299999998</v>
      </c>
      <c r="E67" s="242">
        <v>2422752.79</v>
      </c>
      <c r="F67" s="52">
        <f t="shared" si="0"/>
        <v>96.843424056073914</v>
      </c>
    </row>
    <row r="68" spans="1:6" ht="24" x14ac:dyDescent="0.2">
      <c r="A68" s="53" t="s">
        <v>182</v>
      </c>
      <c r="B68" s="232" t="s">
        <v>183</v>
      </c>
      <c r="C68" s="50" t="s">
        <v>182</v>
      </c>
      <c r="D68" s="51">
        <f t="shared" ref="D68:E68" si="15">SUM(D69:D70)</f>
        <v>45883967.689999998</v>
      </c>
      <c r="E68" s="51">
        <f t="shared" si="15"/>
        <v>54918221.190000005</v>
      </c>
      <c r="F68" s="52">
        <f t="shared" si="0"/>
        <v>119.689346747511</v>
      </c>
    </row>
    <row r="69" spans="1:6" ht="12.75" customHeight="1" x14ac:dyDescent="0.2">
      <c r="A69" s="53" t="s">
        <v>184</v>
      </c>
      <c r="B69" s="85" t="s">
        <v>185</v>
      </c>
      <c r="C69" s="50" t="s">
        <v>184</v>
      </c>
      <c r="D69" s="242">
        <v>44244784.18</v>
      </c>
      <c r="E69" s="242">
        <v>52972845.310000002</v>
      </c>
      <c r="F69" s="52">
        <f t="shared" si="0"/>
        <v>119.72675715739021</v>
      </c>
    </row>
    <row r="70" spans="1:6" ht="24" x14ac:dyDescent="0.2">
      <c r="A70" s="53" t="s">
        <v>186</v>
      </c>
      <c r="B70" s="85" t="s">
        <v>187</v>
      </c>
      <c r="C70" s="50" t="s">
        <v>186</v>
      </c>
      <c r="D70" s="242">
        <v>1639183.51</v>
      </c>
      <c r="E70" s="242">
        <v>1945375.88</v>
      </c>
      <c r="F70" s="52">
        <f t="shared" si="0"/>
        <v>118.67956626772069</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2772276.3800000004</v>
      </c>
      <c r="E74" s="51">
        <f t="shared" si="17"/>
        <v>15918096.5</v>
      </c>
      <c r="F74" s="52">
        <f t="shared" si="0"/>
        <v>574.18865647154553</v>
      </c>
    </row>
    <row r="75" spans="1:6" ht="12.75" customHeight="1" x14ac:dyDescent="0.2">
      <c r="A75" s="53" t="s">
        <v>196</v>
      </c>
      <c r="B75" s="85" t="s">
        <v>197</v>
      </c>
      <c r="C75" s="50" t="s">
        <v>196</v>
      </c>
      <c r="D75" s="242">
        <v>2580806.4300000002</v>
      </c>
      <c r="E75" s="242">
        <v>2318984.4</v>
      </c>
      <c r="F75" s="52">
        <f t="shared" si="0"/>
        <v>89.855030313141299</v>
      </c>
    </row>
    <row r="76" spans="1:6" ht="12.75" customHeight="1" x14ac:dyDescent="0.2">
      <c r="A76" s="53" t="s">
        <v>198</v>
      </c>
      <c r="B76" s="85" t="s">
        <v>199</v>
      </c>
      <c r="C76" s="50" t="s">
        <v>198</v>
      </c>
      <c r="D76" s="242">
        <v>191469.95</v>
      </c>
      <c r="E76" s="242">
        <v>13599112.1</v>
      </c>
      <c r="F76" s="52">
        <f t="shared" si="0"/>
        <v>7102.4785351435039</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2562443.4900000007</v>
      </c>
      <c r="E82" s="51">
        <f t="shared" si="19"/>
        <v>2435185.3800000004</v>
      </c>
      <c r="F82" s="52">
        <f t="shared" si="0"/>
        <v>95.03372033386772</v>
      </c>
    </row>
    <row r="83" spans="1:6" ht="12.75" customHeight="1" x14ac:dyDescent="0.2">
      <c r="A83" s="53">
        <v>641</v>
      </c>
      <c r="B83" s="85" t="s">
        <v>212</v>
      </c>
      <c r="C83" s="50" t="s">
        <v>213</v>
      </c>
      <c r="D83" s="51">
        <f t="shared" ref="D83:E83" si="20">SUM(D84:D90)</f>
        <v>103915.16</v>
      </c>
      <c r="E83" s="51">
        <f t="shared" si="20"/>
        <v>78923.16</v>
      </c>
      <c r="F83" s="52">
        <f t="shared" si="0"/>
        <v>75.949611202061377</v>
      </c>
    </row>
    <row r="84" spans="1:6" ht="12.75" customHeight="1" x14ac:dyDescent="0.2">
      <c r="A84" s="53">
        <v>6412</v>
      </c>
      <c r="B84" s="85" t="s">
        <v>214</v>
      </c>
      <c r="C84" s="50" t="s">
        <v>215</v>
      </c>
      <c r="D84" s="242">
        <v>0.02</v>
      </c>
      <c r="E84" s="242">
        <v>0</v>
      </c>
      <c r="F84" s="52">
        <f t="shared" si="0"/>
        <v>0</v>
      </c>
    </row>
    <row r="85" spans="1:6" ht="12.75" customHeight="1" x14ac:dyDescent="0.2">
      <c r="A85" s="53">
        <v>6413</v>
      </c>
      <c r="B85" s="85" t="s">
        <v>216</v>
      </c>
      <c r="C85" s="50" t="s">
        <v>217</v>
      </c>
      <c r="D85" s="242">
        <v>80405.259999999995</v>
      </c>
      <c r="E85" s="242">
        <v>52183.57</v>
      </c>
      <c r="F85" s="52">
        <f t="shared" si="0"/>
        <v>64.900691820410756</v>
      </c>
    </row>
    <row r="86" spans="1:6" ht="12.75" customHeight="1" x14ac:dyDescent="0.2">
      <c r="A86" s="53">
        <v>6414</v>
      </c>
      <c r="B86" s="85" t="s">
        <v>218</v>
      </c>
      <c r="C86" s="50" t="s">
        <v>219</v>
      </c>
      <c r="D86" s="242">
        <v>1330.19</v>
      </c>
      <c r="E86" s="242">
        <v>585.5</v>
      </c>
      <c r="F86" s="52">
        <f t="shared" si="0"/>
        <v>44.016268352641355</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22179.69</v>
      </c>
      <c r="E88" s="242">
        <v>26144.09</v>
      </c>
      <c r="F88" s="52">
        <f t="shared" si="0"/>
        <v>117.87400996136557</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10</v>
      </c>
      <c r="F90" s="52" t="str">
        <f t="shared" si="0"/>
        <v>-</v>
      </c>
    </row>
    <row r="91" spans="1:6" ht="12.75" customHeight="1" x14ac:dyDescent="0.2">
      <c r="A91" s="53">
        <v>642</v>
      </c>
      <c r="B91" s="85" t="s">
        <v>228</v>
      </c>
      <c r="C91" s="50" t="s">
        <v>229</v>
      </c>
      <c r="D91" s="51">
        <f t="shared" ref="D91:E91" si="21">SUM(D92:D97)</f>
        <v>2458528.3300000005</v>
      </c>
      <c r="E91" s="51">
        <f t="shared" si="21"/>
        <v>2356262.2200000002</v>
      </c>
      <c r="F91" s="52">
        <f t="shared" si="0"/>
        <v>95.840352590120432</v>
      </c>
    </row>
    <row r="92" spans="1:6" ht="12.75" customHeight="1" x14ac:dyDescent="0.2">
      <c r="A92" s="53">
        <v>6421</v>
      </c>
      <c r="B92" s="85" t="s">
        <v>230</v>
      </c>
      <c r="C92" s="50" t="s">
        <v>231</v>
      </c>
      <c r="D92" s="242">
        <v>51070.47</v>
      </c>
      <c r="E92" s="242">
        <v>28400.82</v>
      </c>
      <c r="F92" s="52">
        <f t="shared" si="0"/>
        <v>55.611040979258654</v>
      </c>
    </row>
    <row r="93" spans="1:6" ht="12.75" customHeight="1" x14ac:dyDescent="0.2">
      <c r="A93" s="53">
        <v>6422</v>
      </c>
      <c r="B93" s="85" t="s">
        <v>232</v>
      </c>
      <c r="C93" s="50" t="s">
        <v>233</v>
      </c>
      <c r="D93" s="242">
        <v>97763.19</v>
      </c>
      <c r="E93" s="242">
        <v>116086.95</v>
      </c>
      <c r="F93" s="52">
        <f t="shared" si="0"/>
        <v>118.74300541952445</v>
      </c>
    </row>
    <row r="94" spans="1:6" ht="12.75" customHeight="1" x14ac:dyDescent="0.2">
      <c r="A94" s="53">
        <v>6423</v>
      </c>
      <c r="B94" s="85" t="s">
        <v>234</v>
      </c>
      <c r="C94" s="50" t="s">
        <v>235</v>
      </c>
      <c r="D94" s="242">
        <v>2294540.94</v>
      </c>
      <c r="E94" s="242">
        <v>2197232.42</v>
      </c>
      <c r="F94" s="52">
        <f t="shared" si="0"/>
        <v>95.759129056986879</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2028.24</v>
      </c>
      <c r="E96" s="242">
        <v>525.05999999999995</v>
      </c>
      <c r="F96" s="52">
        <f t="shared" si="0"/>
        <v>25.887468938587148</v>
      </c>
    </row>
    <row r="97" spans="1:6" ht="12.75" customHeight="1" x14ac:dyDescent="0.2">
      <c r="A97" s="53">
        <v>6429</v>
      </c>
      <c r="B97" s="85" t="s">
        <v>240</v>
      </c>
      <c r="C97" s="50" t="s">
        <v>241</v>
      </c>
      <c r="D97" s="242">
        <v>13125.49</v>
      </c>
      <c r="E97" s="242">
        <v>14016.97</v>
      </c>
      <c r="F97" s="52">
        <f t="shared" si="0"/>
        <v>106.79197500436173</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10637098.949999999</v>
      </c>
      <c r="E106" s="51">
        <f t="shared" si="23"/>
        <v>8573000.0299999993</v>
      </c>
      <c r="F106" s="52">
        <f t="shared" si="0"/>
        <v>80.595283265650181</v>
      </c>
    </row>
    <row r="107" spans="1:6" ht="12.75" customHeight="1" x14ac:dyDescent="0.2">
      <c r="A107" s="53">
        <v>651</v>
      </c>
      <c r="B107" s="85" t="s">
        <v>260</v>
      </c>
      <c r="C107" s="50" t="s">
        <v>261</v>
      </c>
      <c r="D107" s="51">
        <f t="shared" ref="D107:E107" si="24">SUM(D108:D111)</f>
        <v>219959.66999999998</v>
      </c>
      <c r="E107" s="51">
        <f t="shared" si="24"/>
        <v>200706.78</v>
      </c>
      <c r="F107" s="52">
        <f t="shared" si="0"/>
        <v>91.247081794585355</v>
      </c>
    </row>
    <row r="108" spans="1:6" ht="12.75" customHeight="1" x14ac:dyDescent="0.2">
      <c r="A108" s="53">
        <v>6511</v>
      </c>
      <c r="B108" s="85" t="s">
        <v>262</v>
      </c>
      <c r="C108" s="50" t="s">
        <v>263</v>
      </c>
      <c r="D108" s="242">
        <v>317.3</v>
      </c>
      <c r="E108" s="242">
        <v>0</v>
      </c>
      <c r="F108" s="52">
        <f t="shared" si="0"/>
        <v>0</v>
      </c>
    </row>
    <row r="109" spans="1:6" ht="12.75" customHeight="1" x14ac:dyDescent="0.2">
      <c r="A109" s="53">
        <v>6512</v>
      </c>
      <c r="B109" s="85" t="s">
        <v>264</v>
      </c>
      <c r="C109" s="50" t="s">
        <v>265</v>
      </c>
      <c r="D109" s="242">
        <v>204554.54</v>
      </c>
      <c r="E109" s="242">
        <v>189579.75</v>
      </c>
      <c r="F109" s="52">
        <f t="shared" si="0"/>
        <v>92.679316724038486</v>
      </c>
    </row>
    <row r="110" spans="1:6" ht="12.75" customHeight="1" x14ac:dyDescent="0.2">
      <c r="A110" s="53">
        <v>6513</v>
      </c>
      <c r="B110" s="85" t="s">
        <v>266</v>
      </c>
      <c r="C110" s="50" t="s">
        <v>267</v>
      </c>
      <c r="D110" s="242">
        <v>15087.83</v>
      </c>
      <c r="E110" s="242">
        <v>11127.03</v>
      </c>
      <c r="F110" s="52">
        <f t="shared" si="0"/>
        <v>73.748378660151928</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10417139.279999999</v>
      </c>
      <c r="E112" s="51">
        <f t="shared" si="25"/>
        <v>8372293.25</v>
      </c>
      <c r="F112" s="52">
        <f t="shared" si="0"/>
        <v>80.370368725645008</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10416198.34</v>
      </c>
      <c r="E117" s="242">
        <v>8372293.25</v>
      </c>
      <c r="F117" s="52">
        <f t="shared" si="0"/>
        <v>80.377628926754866</v>
      </c>
    </row>
    <row r="118" spans="1:6" ht="12.75" customHeight="1" x14ac:dyDescent="0.2">
      <c r="A118" s="53">
        <v>6527</v>
      </c>
      <c r="B118" s="85" t="s">
        <v>282</v>
      </c>
      <c r="C118" s="50" t="s">
        <v>283</v>
      </c>
      <c r="D118" s="242">
        <v>940.94</v>
      </c>
      <c r="E118" s="242">
        <v>0</v>
      </c>
      <c r="F118" s="52">
        <f t="shared" si="0"/>
        <v>0</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4968604.4400000004</v>
      </c>
      <c r="E124" s="51">
        <f t="shared" si="27"/>
        <v>3958149.58</v>
      </c>
      <c r="F124" s="52">
        <f t="shared" si="0"/>
        <v>79.663205791443517</v>
      </c>
    </row>
    <row r="125" spans="1:6" ht="12.75" customHeight="1" x14ac:dyDescent="0.2">
      <c r="A125" s="53">
        <v>661</v>
      </c>
      <c r="B125" s="86" t="s">
        <v>296</v>
      </c>
      <c r="C125" s="50" t="s">
        <v>297</v>
      </c>
      <c r="D125" s="51">
        <f t="shared" ref="D125:E125" si="28">SUM(D126:D127)</f>
        <v>4220167.1100000003</v>
      </c>
      <c r="E125" s="51">
        <f t="shared" si="28"/>
        <v>3651630.06</v>
      </c>
      <c r="F125" s="52">
        <f t="shared" si="0"/>
        <v>86.528091538062341</v>
      </c>
    </row>
    <row r="126" spans="1:6" ht="12.75" customHeight="1" x14ac:dyDescent="0.2">
      <c r="A126" s="53">
        <v>6614</v>
      </c>
      <c r="B126" s="86" t="s">
        <v>298</v>
      </c>
      <c r="C126" s="50" t="s">
        <v>299</v>
      </c>
      <c r="D126" s="242">
        <v>110402.24000000001</v>
      </c>
      <c r="E126" s="242">
        <v>644710.88</v>
      </c>
      <c r="F126" s="52">
        <f t="shared" si="0"/>
        <v>583.96539780352282</v>
      </c>
    </row>
    <row r="127" spans="1:6" ht="12.75" customHeight="1" x14ac:dyDescent="0.2">
      <c r="A127" s="53">
        <v>6615</v>
      </c>
      <c r="B127" s="86" t="s">
        <v>300</v>
      </c>
      <c r="C127" s="50" t="s">
        <v>301</v>
      </c>
      <c r="D127" s="242">
        <v>4109764.87</v>
      </c>
      <c r="E127" s="242">
        <v>3006919.18</v>
      </c>
      <c r="F127" s="52">
        <f t="shared" si="0"/>
        <v>73.165236336257848</v>
      </c>
    </row>
    <row r="128" spans="1:6" ht="24" x14ac:dyDescent="0.2">
      <c r="A128" s="53">
        <v>663</v>
      </c>
      <c r="B128" s="231" t="s">
        <v>302</v>
      </c>
      <c r="C128" s="50" t="s">
        <v>303</v>
      </c>
      <c r="D128" s="51">
        <f t="shared" ref="D128:E128" si="29">SUM(D129:D132)</f>
        <v>748437.33000000007</v>
      </c>
      <c r="E128" s="51">
        <f t="shared" si="29"/>
        <v>306519.52</v>
      </c>
      <c r="F128" s="52">
        <f t="shared" si="0"/>
        <v>40.954600701170264</v>
      </c>
    </row>
    <row r="129" spans="1:6" ht="12.75" customHeight="1" x14ac:dyDescent="0.2">
      <c r="A129" s="53">
        <v>6631</v>
      </c>
      <c r="B129" s="86" t="s">
        <v>304</v>
      </c>
      <c r="C129" s="50" t="s">
        <v>305</v>
      </c>
      <c r="D129" s="242">
        <v>649553.03</v>
      </c>
      <c r="E129" s="242">
        <v>234199.87</v>
      </c>
      <c r="F129" s="52">
        <f t="shared" si="0"/>
        <v>36.055542686022108</v>
      </c>
    </row>
    <row r="130" spans="1:6" ht="12.75" customHeight="1" x14ac:dyDescent="0.2">
      <c r="A130" s="53">
        <v>6632</v>
      </c>
      <c r="B130" s="232" t="s">
        <v>306</v>
      </c>
      <c r="C130" s="50" t="s">
        <v>307</v>
      </c>
      <c r="D130" s="242">
        <v>98884.3</v>
      </c>
      <c r="E130" s="242">
        <v>72319.649999999994</v>
      </c>
      <c r="F130" s="52">
        <f t="shared" si="0"/>
        <v>73.135624158739049</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64602475.560000002</v>
      </c>
      <c r="E133" s="51">
        <f t="shared" si="30"/>
        <v>44062794.039999999</v>
      </c>
      <c r="F133" s="52">
        <f t="shared" ref="F133:F223" si="31">IF(D133&lt;&gt;0,IF(E133/D133&gt;=100,"&gt;&gt;100",E133/D133*100),"-")</f>
        <v>68.20604575605833</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64602475.560000002</v>
      </c>
      <c r="E138" s="242">
        <v>44062794.039999999</v>
      </c>
      <c r="F138" s="52">
        <f t="shared" si="31"/>
        <v>68.20604575605833</v>
      </c>
    </row>
    <row r="139" spans="1:6" ht="12.75" customHeight="1" x14ac:dyDescent="0.2">
      <c r="A139" s="53">
        <v>68</v>
      </c>
      <c r="B139" s="85" t="s">
        <v>324</v>
      </c>
      <c r="C139" s="50" t="s">
        <v>325</v>
      </c>
      <c r="D139" s="51">
        <f t="shared" ref="D139:E139" si="33">D140+D150</f>
        <v>457534.77</v>
      </c>
      <c r="E139" s="51">
        <f t="shared" si="33"/>
        <v>136612.85</v>
      </c>
      <c r="F139" s="52">
        <f t="shared" si="31"/>
        <v>29.858462997249369</v>
      </c>
    </row>
    <row r="140" spans="1:6" ht="12.75" customHeight="1" x14ac:dyDescent="0.2">
      <c r="A140" s="53">
        <v>681</v>
      </c>
      <c r="B140" s="85" t="s">
        <v>326</v>
      </c>
      <c r="C140" s="50" t="s">
        <v>327</v>
      </c>
      <c r="D140" s="51">
        <f t="shared" ref="D140:E140" si="34">SUM(D141:D149)</f>
        <v>350250.56</v>
      </c>
      <c r="E140" s="51">
        <f t="shared" si="34"/>
        <v>0</v>
      </c>
      <c r="F140" s="52">
        <f t="shared" si="31"/>
        <v>0</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68860.56</v>
      </c>
      <c r="E148" s="242">
        <v>0</v>
      </c>
      <c r="F148" s="52">
        <f t="shared" si="31"/>
        <v>0</v>
      </c>
    </row>
    <row r="149" spans="1:6" ht="12.75" customHeight="1" x14ac:dyDescent="0.2">
      <c r="A149" s="53">
        <v>6819</v>
      </c>
      <c r="B149" s="85" t="s">
        <v>344</v>
      </c>
      <c r="C149" s="50" t="s">
        <v>345</v>
      </c>
      <c r="D149" s="242">
        <v>281390</v>
      </c>
      <c r="E149" s="242">
        <v>0</v>
      </c>
      <c r="F149" s="52">
        <f t="shared" si="31"/>
        <v>0</v>
      </c>
    </row>
    <row r="150" spans="1:6" ht="12.75" customHeight="1" x14ac:dyDescent="0.2">
      <c r="A150" s="53">
        <v>683</v>
      </c>
      <c r="B150" s="85" t="s">
        <v>346</v>
      </c>
      <c r="C150" s="50" t="s">
        <v>347</v>
      </c>
      <c r="D150" s="242">
        <v>107284.21</v>
      </c>
      <c r="E150" s="242">
        <v>136612.85</v>
      </c>
      <c r="F150" s="52">
        <f t="shared" si="31"/>
        <v>127.33733137430011</v>
      </c>
    </row>
    <row r="151" spans="1:6" ht="12.75" customHeight="1" x14ac:dyDescent="0.2">
      <c r="A151" s="53">
        <v>3</v>
      </c>
      <c r="B151" s="85" t="s">
        <v>348</v>
      </c>
      <c r="C151" s="50" t="s">
        <v>56</v>
      </c>
      <c r="D151" s="51">
        <f t="shared" ref="D151:E151" si="35">D152+D163+D196+D215+D224+D252+D263</f>
        <v>174628519.23000002</v>
      </c>
      <c r="E151" s="51">
        <f t="shared" si="35"/>
        <v>149526275.64000002</v>
      </c>
      <c r="F151" s="52">
        <f t="shared" si="31"/>
        <v>85.625347050593547</v>
      </c>
    </row>
    <row r="152" spans="1:6" ht="12.75" customHeight="1" x14ac:dyDescent="0.2">
      <c r="A152" s="53">
        <v>31</v>
      </c>
      <c r="B152" s="85" t="s">
        <v>349</v>
      </c>
      <c r="C152" s="50" t="s">
        <v>350</v>
      </c>
      <c r="D152" s="51">
        <f t="shared" ref="D152:E152" si="36">D153+D158+D159</f>
        <v>114536603.21000002</v>
      </c>
      <c r="E152" s="51">
        <f t="shared" si="36"/>
        <v>106791097.17999999</v>
      </c>
      <c r="F152" s="52">
        <f t="shared" si="31"/>
        <v>93.237527730939576</v>
      </c>
    </row>
    <row r="153" spans="1:6" ht="12.75" customHeight="1" x14ac:dyDescent="0.2">
      <c r="A153" s="53">
        <v>311</v>
      </c>
      <c r="B153" s="85" t="s">
        <v>351</v>
      </c>
      <c r="C153" s="50" t="s">
        <v>352</v>
      </c>
      <c r="D153" s="51">
        <f t="shared" ref="D153:E153" si="37">SUM(D154:D157)</f>
        <v>95435536.860000014</v>
      </c>
      <c r="E153" s="51">
        <f t="shared" si="37"/>
        <v>88796208.359999999</v>
      </c>
      <c r="F153" s="52">
        <f t="shared" si="31"/>
        <v>93.04312762473414</v>
      </c>
    </row>
    <row r="154" spans="1:6" ht="12.75" customHeight="1" x14ac:dyDescent="0.2">
      <c r="A154" s="53">
        <v>3111</v>
      </c>
      <c r="B154" s="85" t="s">
        <v>353</v>
      </c>
      <c r="C154" s="50" t="s">
        <v>354</v>
      </c>
      <c r="D154" s="242">
        <v>84735892.859999999</v>
      </c>
      <c r="E154" s="242">
        <v>81876132.519999996</v>
      </c>
      <c r="F154" s="52">
        <f t="shared" si="31"/>
        <v>96.625089742401286</v>
      </c>
    </row>
    <row r="155" spans="1:6" ht="12.75" customHeight="1" x14ac:dyDescent="0.2">
      <c r="A155" s="53">
        <v>3112</v>
      </c>
      <c r="B155" s="85" t="s">
        <v>355</v>
      </c>
      <c r="C155" s="50" t="s">
        <v>356</v>
      </c>
      <c r="D155" s="242">
        <v>171223.65</v>
      </c>
      <c r="E155" s="242">
        <v>236691.12</v>
      </c>
      <c r="F155" s="52">
        <f t="shared" si="31"/>
        <v>138.23506273812058</v>
      </c>
    </row>
    <row r="156" spans="1:6" ht="12.75" customHeight="1" x14ac:dyDescent="0.2">
      <c r="A156" s="53">
        <v>3113</v>
      </c>
      <c r="B156" s="85" t="s">
        <v>357</v>
      </c>
      <c r="C156" s="50" t="s">
        <v>358</v>
      </c>
      <c r="D156" s="242">
        <v>2959477.51</v>
      </c>
      <c r="E156" s="242">
        <v>2053133.73</v>
      </c>
      <c r="F156" s="52">
        <f t="shared" si="31"/>
        <v>69.374871850267922</v>
      </c>
    </row>
    <row r="157" spans="1:6" ht="12.75" customHeight="1" x14ac:dyDescent="0.2">
      <c r="A157" s="53">
        <v>3114</v>
      </c>
      <c r="B157" s="85" t="s">
        <v>359</v>
      </c>
      <c r="C157" s="50" t="s">
        <v>360</v>
      </c>
      <c r="D157" s="242">
        <v>7568942.8399999999</v>
      </c>
      <c r="E157" s="242">
        <v>4630250.99</v>
      </c>
      <c r="F157" s="52">
        <f t="shared" si="31"/>
        <v>61.1743421489493</v>
      </c>
    </row>
    <row r="158" spans="1:6" ht="12.75" customHeight="1" x14ac:dyDescent="0.2">
      <c r="A158" s="53">
        <v>312</v>
      </c>
      <c r="B158" s="85" t="s">
        <v>361</v>
      </c>
      <c r="C158" s="50" t="s">
        <v>362</v>
      </c>
      <c r="D158" s="242">
        <v>4438101.67</v>
      </c>
      <c r="E158" s="242">
        <v>3862959.57</v>
      </c>
      <c r="F158" s="52">
        <f t="shared" si="31"/>
        <v>87.040808373369245</v>
      </c>
    </row>
    <row r="159" spans="1:6" ht="12.75" customHeight="1" x14ac:dyDescent="0.2">
      <c r="A159" s="53">
        <v>313</v>
      </c>
      <c r="B159" s="85" t="s">
        <v>363</v>
      </c>
      <c r="C159" s="50" t="s">
        <v>364</v>
      </c>
      <c r="D159" s="51">
        <f t="shared" ref="D159:E159" si="38">SUM(D160:D162)</f>
        <v>14662964.680000002</v>
      </c>
      <c r="E159" s="51">
        <f t="shared" si="38"/>
        <v>14131929.25</v>
      </c>
      <c r="F159" s="52">
        <f t="shared" si="31"/>
        <v>96.378389762308274</v>
      </c>
    </row>
    <row r="160" spans="1:6" ht="12.75" customHeight="1" x14ac:dyDescent="0.2">
      <c r="A160" s="53">
        <v>3131</v>
      </c>
      <c r="B160" s="85" t="s">
        <v>142</v>
      </c>
      <c r="C160" s="50" t="s">
        <v>365</v>
      </c>
      <c r="D160" s="242">
        <v>312275.74</v>
      </c>
      <c r="E160" s="242">
        <v>379385.07</v>
      </c>
      <c r="F160" s="52">
        <f t="shared" si="31"/>
        <v>121.49040780433344</v>
      </c>
    </row>
    <row r="161" spans="1:6" ht="12.75" customHeight="1" x14ac:dyDescent="0.2">
      <c r="A161" s="53">
        <v>3132</v>
      </c>
      <c r="B161" s="85" t="s">
        <v>366</v>
      </c>
      <c r="C161" s="50" t="s">
        <v>367</v>
      </c>
      <c r="D161" s="242">
        <v>14339348.560000001</v>
      </c>
      <c r="E161" s="242">
        <v>13741053.189999999</v>
      </c>
      <c r="F161" s="52">
        <f t="shared" si="31"/>
        <v>95.827597275451112</v>
      </c>
    </row>
    <row r="162" spans="1:6" ht="12.75" customHeight="1" x14ac:dyDescent="0.2">
      <c r="A162" s="53">
        <v>3133</v>
      </c>
      <c r="B162" s="85" t="s">
        <v>368</v>
      </c>
      <c r="C162" s="50" t="s">
        <v>369</v>
      </c>
      <c r="D162" s="242">
        <v>11340.38</v>
      </c>
      <c r="E162" s="242">
        <v>11490.99</v>
      </c>
      <c r="F162" s="52">
        <f t="shared" si="31"/>
        <v>101.32808600769991</v>
      </c>
    </row>
    <row r="163" spans="1:6" ht="12.75" customHeight="1" x14ac:dyDescent="0.2">
      <c r="A163" s="53">
        <v>32</v>
      </c>
      <c r="B163" s="85" t="s">
        <v>370</v>
      </c>
      <c r="C163" s="50" t="s">
        <v>371</v>
      </c>
      <c r="D163" s="51">
        <f t="shared" ref="D163:E163" si="39">D164+D169+D177+D187+D188</f>
        <v>49156561.640000001</v>
      </c>
      <c r="E163" s="51">
        <f t="shared" si="39"/>
        <v>33594922.469999999</v>
      </c>
      <c r="F163" s="52">
        <f t="shared" si="31"/>
        <v>68.342702071055598</v>
      </c>
    </row>
    <row r="164" spans="1:6" ht="12.75" customHeight="1" x14ac:dyDescent="0.2">
      <c r="A164" s="53">
        <v>321</v>
      </c>
      <c r="B164" s="85" t="s">
        <v>372</v>
      </c>
      <c r="C164" s="50" t="s">
        <v>373</v>
      </c>
      <c r="D164" s="51">
        <f t="shared" ref="D164:E164" si="40">SUM(D165:D168)</f>
        <v>5291373.46</v>
      </c>
      <c r="E164" s="51">
        <f t="shared" si="40"/>
        <v>4080032.74</v>
      </c>
      <c r="F164" s="52">
        <f t="shared" si="31"/>
        <v>77.107253359508675</v>
      </c>
    </row>
    <row r="165" spans="1:6" ht="12.75" customHeight="1" x14ac:dyDescent="0.2">
      <c r="A165" s="53">
        <v>3211</v>
      </c>
      <c r="B165" s="85" t="s">
        <v>374</v>
      </c>
      <c r="C165" s="50" t="s">
        <v>375</v>
      </c>
      <c r="D165" s="242">
        <v>671866.26</v>
      </c>
      <c r="E165" s="242">
        <v>701311.6</v>
      </c>
      <c r="F165" s="52">
        <f t="shared" si="31"/>
        <v>104.38261924329998</v>
      </c>
    </row>
    <row r="166" spans="1:6" ht="12.75" customHeight="1" x14ac:dyDescent="0.2">
      <c r="A166" s="53">
        <v>3212</v>
      </c>
      <c r="B166" s="85" t="s">
        <v>376</v>
      </c>
      <c r="C166" s="50" t="s">
        <v>377</v>
      </c>
      <c r="D166" s="242">
        <v>3874040.58</v>
      </c>
      <c r="E166" s="242">
        <v>3074852.84</v>
      </c>
      <c r="F166" s="52">
        <f t="shared" si="31"/>
        <v>79.370692601263343</v>
      </c>
    </row>
    <row r="167" spans="1:6" ht="12.75" customHeight="1" x14ac:dyDescent="0.2">
      <c r="A167" s="53">
        <v>3213</v>
      </c>
      <c r="B167" s="85" t="s">
        <v>378</v>
      </c>
      <c r="C167" s="50" t="s">
        <v>379</v>
      </c>
      <c r="D167" s="242">
        <v>708491.74</v>
      </c>
      <c r="E167" s="242">
        <v>284312.51</v>
      </c>
      <c r="F167" s="52">
        <f t="shared" si="31"/>
        <v>40.12926248088651</v>
      </c>
    </row>
    <row r="168" spans="1:6" ht="12.75" customHeight="1" x14ac:dyDescent="0.2">
      <c r="A168" s="53">
        <v>3214</v>
      </c>
      <c r="B168" s="85" t="s">
        <v>380</v>
      </c>
      <c r="C168" s="50" t="s">
        <v>381</v>
      </c>
      <c r="D168" s="242">
        <v>36974.879999999997</v>
      </c>
      <c r="E168" s="242">
        <v>19555.79</v>
      </c>
      <c r="F168" s="52">
        <f t="shared" si="31"/>
        <v>52.88939409674893</v>
      </c>
    </row>
    <row r="169" spans="1:6" ht="12.75" customHeight="1" x14ac:dyDescent="0.2">
      <c r="A169" s="53">
        <v>322</v>
      </c>
      <c r="B169" s="85" t="s">
        <v>382</v>
      </c>
      <c r="C169" s="50" t="s">
        <v>383</v>
      </c>
      <c r="D169" s="51">
        <f t="shared" ref="D169:E169" si="41">SUM(D170:D176)</f>
        <v>21027866.02</v>
      </c>
      <c r="E169" s="51">
        <f t="shared" si="41"/>
        <v>12145716.889999999</v>
      </c>
      <c r="F169" s="52">
        <f t="shared" si="31"/>
        <v>57.760102135176147</v>
      </c>
    </row>
    <row r="170" spans="1:6" ht="12.75" customHeight="1" x14ac:dyDescent="0.2">
      <c r="A170" s="53">
        <v>3221</v>
      </c>
      <c r="B170" s="85" t="s">
        <v>384</v>
      </c>
      <c r="C170" s="50" t="s">
        <v>385</v>
      </c>
      <c r="D170" s="242">
        <v>2605591.91</v>
      </c>
      <c r="E170" s="242">
        <v>1511845.94</v>
      </c>
      <c r="F170" s="52">
        <f t="shared" si="31"/>
        <v>58.023128418448302</v>
      </c>
    </row>
    <row r="171" spans="1:6" ht="12.75" customHeight="1" x14ac:dyDescent="0.2">
      <c r="A171" s="53">
        <v>3222</v>
      </c>
      <c r="B171" s="85" t="s">
        <v>386</v>
      </c>
      <c r="C171" s="50" t="s">
        <v>387</v>
      </c>
      <c r="D171" s="242">
        <v>12814801.65</v>
      </c>
      <c r="E171" s="242">
        <v>6252249.6699999999</v>
      </c>
      <c r="F171" s="52">
        <f t="shared" si="31"/>
        <v>48.789281650723012</v>
      </c>
    </row>
    <row r="172" spans="1:6" ht="12.75" customHeight="1" x14ac:dyDescent="0.2">
      <c r="A172" s="53">
        <v>3223</v>
      </c>
      <c r="B172" s="85" t="s">
        <v>388</v>
      </c>
      <c r="C172" s="50" t="s">
        <v>389</v>
      </c>
      <c r="D172" s="242">
        <v>4250992.38</v>
      </c>
      <c r="E172" s="242">
        <v>3464632.74</v>
      </c>
      <c r="F172" s="52">
        <f t="shared" si="31"/>
        <v>81.501739600859977</v>
      </c>
    </row>
    <row r="173" spans="1:6" ht="12.75" customHeight="1" x14ac:dyDescent="0.2">
      <c r="A173" s="53">
        <v>3224</v>
      </c>
      <c r="B173" s="85" t="s">
        <v>390</v>
      </c>
      <c r="C173" s="50" t="s">
        <v>391</v>
      </c>
      <c r="D173" s="242">
        <v>779121.63</v>
      </c>
      <c r="E173" s="242">
        <v>312815.58</v>
      </c>
      <c r="F173" s="52">
        <f t="shared" si="31"/>
        <v>40.149774817572457</v>
      </c>
    </row>
    <row r="174" spans="1:6" ht="12.75" customHeight="1" x14ac:dyDescent="0.2">
      <c r="A174" s="53">
        <v>3225</v>
      </c>
      <c r="B174" s="85" t="s">
        <v>392</v>
      </c>
      <c r="C174" s="50" t="s">
        <v>393</v>
      </c>
      <c r="D174" s="242">
        <v>454577.15</v>
      </c>
      <c r="E174" s="242">
        <v>509593.51</v>
      </c>
      <c r="F174" s="52">
        <f t="shared" si="31"/>
        <v>112.10275527487468</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122781.3</v>
      </c>
      <c r="E176" s="242">
        <v>94579.45</v>
      </c>
      <c r="F176" s="52">
        <f t="shared" si="31"/>
        <v>77.030826355479206</v>
      </c>
    </row>
    <row r="177" spans="1:6" ht="12.75" customHeight="1" x14ac:dyDescent="0.2">
      <c r="A177" s="53">
        <v>323</v>
      </c>
      <c r="B177" s="85" t="s">
        <v>398</v>
      </c>
      <c r="C177" s="50" t="s">
        <v>399</v>
      </c>
      <c r="D177" s="51">
        <f t="shared" ref="D177:E177" si="42">SUM(D178:D186)</f>
        <v>20549712.41</v>
      </c>
      <c r="E177" s="51">
        <f t="shared" si="42"/>
        <v>15690352.489999998</v>
      </c>
      <c r="F177" s="52">
        <f t="shared" si="31"/>
        <v>76.353148778688904</v>
      </c>
    </row>
    <row r="178" spans="1:6" ht="12.75" customHeight="1" x14ac:dyDescent="0.2">
      <c r="A178" s="53">
        <v>3231</v>
      </c>
      <c r="B178" s="85" t="s">
        <v>400</v>
      </c>
      <c r="C178" s="50" t="s">
        <v>401</v>
      </c>
      <c r="D178" s="242">
        <v>5313004.22</v>
      </c>
      <c r="E178" s="242">
        <v>4632598.1500000004</v>
      </c>
      <c r="F178" s="52">
        <f t="shared" si="31"/>
        <v>87.193571813123853</v>
      </c>
    </row>
    <row r="179" spans="1:6" ht="12.75" customHeight="1" x14ac:dyDescent="0.2">
      <c r="A179" s="53">
        <v>3232</v>
      </c>
      <c r="B179" s="85" t="s">
        <v>402</v>
      </c>
      <c r="C179" s="50" t="s">
        <v>403</v>
      </c>
      <c r="D179" s="242">
        <v>4336478.3499999996</v>
      </c>
      <c r="E179" s="242">
        <v>2823336.27</v>
      </c>
      <c r="F179" s="52">
        <f t="shared" si="31"/>
        <v>65.106661261205204</v>
      </c>
    </row>
    <row r="180" spans="1:6" ht="12.75" customHeight="1" x14ac:dyDescent="0.2">
      <c r="A180" s="53">
        <v>3233</v>
      </c>
      <c r="B180" s="85" t="s">
        <v>404</v>
      </c>
      <c r="C180" s="50" t="s">
        <v>405</v>
      </c>
      <c r="D180" s="242">
        <v>531104.35</v>
      </c>
      <c r="E180" s="242">
        <v>517209.49</v>
      </c>
      <c r="F180" s="52">
        <f t="shared" si="31"/>
        <v>97.383779665898047</v>
      </c>
    </row>
    <row r="181" spans="1:6" ht="12.75" customHeight="1" x14ac:dyDescent="0.2">
      <c r="A181" s="53">
        <v>3234</v>
      </c>
      <c r="B181" s="85" t="s">
        <v>406</v>
      </c>
      <c r="C181" s="50" t="s">
        <v>407</v>
      </c>
      <c r="D181" s="242">
        <v>1685765.53</v>
      </c>
      <c r="E181" s="242">
        <v>1483108.66</v>
      </c>
      <c r="F181" s="52">
        <f t="shared" si="31"/>
        <v>87.978347736176559</v>
      </c>
    </row>
    <row r="182" spans="1:6" ht="12.75" customHeight="1" x14ac:dyDescent="0.2">
      <c r="A182" s="53">
        <v>3235</v>
      </c>
      <c r="B182" s="85" t="s">
        <v>408</v>
      </c>
      <c r="C182" s="50" t="s">
        <v>409</v>
      </c>
      <c r="D182" s="242">
        <v>1062752.22</v>
      </c>
      <c r="E182" s="242">
        <v>759566.49</v>
      </c>
      <c r="F182" s="52">
        <f t="shared" si="31"/>
        <v>71.471644632273751</v>
      </c>
    </row>
    <row r="183" spans="1:6" ht="12.75" customHeight="1" x14ac:dyDescent="0.2">
      <c r="A183" s="53">
        <v>3236</v>
      </c>
      <c r="B183" s="85" t="s">
        <v>410</v>
      </c>
      <c r="C183" s="50" t="s">
        <v>411</v>
      </c>
      <c r="D183" s="242">
        <v>1000813.13</v>
      </c>
      <c r="E183" s="242">
        <v>919161.36</v>
      </c>
      <c r="F183" s="52">
        <f t="shared" si="31"/>
        <v>91.841456956105276</v>
      </c>
    </row>
    <row r="184" spans="1:6" ht="12.75" customHeight="1" x14ac:dyDescent="0.2">
      <c r="A184" s="53">
        <v>3237</v>
      </c>
      <c r="B184" s="85" t="s">
        <v>412</v>
      </c>
      <c r="C184" s="50" t="s">
        <v>413</v>
      </c>
      <c r="D184" s="242">
        <v>1872290.84</v>
      </c>
      <c r="E184" s="242">
        <v>1636029.91</v>
      </c>
      <c r="F184" s="52">
        <f t="shared" si="31"/>
        <v>87.381184324973773</v>
      </c>
    </row>
    <row r="185" spans="1:6" ht="12.75" customHeight="1" x14ac:dyDescent="0.2">
      <c r="A185" s="53">
        <v>3238</v>
      </c>
      <c r="B185" s="85" t="s">
        <v>414</v>
      </c>
      <c r="C185" s="50" t="s">
        <v>415</v>
      </c>
      <c r="D185" s="242">
        <v>860340.53</v>
      </c>
      <c r="E185" s="242">
        <v>848428.95</v>
      </c>
      <c r="F185" s="52">
        <f t="shared" si="31"/>
        <v>98.615480779453677</v>
      </c>
    </row>
    <row r="186" spans="1:6" ht="12.75" customHeight="1" x14ac:dyDescent="0.2">
      <c r="A186" s="53">
        <v>3239</v>
      </c>
      <c r="B186" s="85" t="s">
        <v>416</v>
      </c>
      <c r="C186" s="50" t="s">
        <v>417</v>
      </c>
      <c r="D186" s="242">
        <v>3887163.24</v>
      </c>
      <c r="E186" s="242">
        <v>2070913.21</v>
      </c>
      <c r="F186" s="52">
        <f t="shared" si="31"/>
        <v>53.275694436748168</v>
      </c>
    </row>
    <row r="187" spans="1:6" ht="12.75" customHeight="1" x14ac:dyDescent="0.2">
      <c r="A187" s="53">
        <v>324</v>
      </c>
      <c r="B187" s="85" t="s">
        <v>418</v>
      </c>
      <c r="C187" s="50" t="s">
        <v>419</v>
      </c>
      <c r="D187" s="242">
        <v>54308.33</v>
      </c>
      <c r="E187" s="242">
        <v>4504.8599999999997</v>
      </c>
      <c r="F187" s="52">
        <f t="shared" si="31"/>
        <v>8.2949705873850288</v>
      </c>
    </row>
    <row r="188" spans="1:6" ht="12.75" customHeight="1" x14ac:dyDescent="0.2">
      <c r="A188" s="53">
        <v>329</v>
      </c>
      <c r="B188" s="85" t="s">
        <v>420</v>
      </c>
      <c r="C188" s="50" t="s">
        <v>421</v>
      </c>
      <c r="D188" s="51">
        <f t="shared" ref="D188:E188" si="43">SUM(D189:D195)</f>
        <v>2233301.42</v>
      </c>
      <c r="E188" s="51">
        <f t="shared" si="43"/>
        <v>1674315.4900000002</v>
      </c>
      <c r="F188" s="52">
        <f t="shared" si="31"/>
        <v>74.970421592263179</v>
      </c>
    </row>
    <row r="189" spans="1:6" ht="12.75" customHeight="1" x14ac:dyDescent="0.2">
      <c r="A189" s="53">
        <v>3291</v>
      </c>
      <c r="B189" s="232" t="s">
        <v>422</v>
      </c>
      <c r="C189" s="50" t="s">
        <v>423</v>
      </c>
      <c r="D189" s="242">
        <v>290841.27</v>
      </c>
      <c r="E189" s="242">
        <v>255149.16</v>
      </c>
      <c r="F189" s="52">
        <f t="shared" si="31"/>
        <v>87.727976156891359</v>
      </c>
    </row>
    <row r="190" spans="1:6" ht="12.75" customHeight="1" x14ac:dyDescent="0.2">
      <c r="A190" s="53">
        <v>3292</v>
      </c>
      <c r="B190" s="85" t="s">
        <v>424</v>
      </c>
      <c r="C190" s="50" t="s">
        <v>425</v>
      </c>
      <c r="D190" s="242">
        <v>334080.25</v>
      </c>
      <c r="E190" s="242">
        <v>291761.08</v>
      </c>
      <c r="F190" s="52">
        <f t="shared" si="31"/>
        <v>87.332633401705124</v>
      </c>
    </row>
    <row r="191" spans="1:6" ht="12.75" customHeight="1" x14ac:dyDescent="0.2">
      <c r="A191" s="53">
        <v>3293</v>
      </c>
      <c r="B191" s="85" t="s">
        <v>426</v>
      </c>
      <c r="C191" s="50" t="s">
        <v>427</v>
      </c>
      <c r="D191" s="242">
        <v>192554.02</v>
      </c>
      <c r="E191" s="242">
        <v>149809.67000000001</v>
      </c>
      <c r="F191" s="52">
        <f t="shared" si="31"/>
        <v>77.801372311001359</v>
      </c>
    </row>
    <row r="192" spans="1:6" ht="12.75" customHeight="1" x14ac:dyDescent="0.2">
      <c r="A192" s="53">
        <v>3294</v>
      </c>
      <c r="B192" s="85" t="s">
        <v>428</v>
      </c>
      <c r="C192" s="50" t="s">
        <v>429</v>
      </c>
      <c r="D192" s="242">
        <v>45111.48</v>
      </c>
      <c r="E192" s="242">
        <v>42066.04</v>
      </c>
      <c r="F192" s="52">
        <f t="shared" si="31"/>
        <v>93.249079835110706</v>
      </c>
    </row>
    <row r="193" spans="1:6" ht="12.75" customHeight="1" x14ac:dyDescent="0.2">
      <c r="A193" s="53">
        <v>3295</v>
      </c>
      <c r="B193" s="85" t="s">
        <v>430</v>
      </c>
      <c r="C193" s="50" t="s">
        <v>431</v>
      </c>
      <c r="D193" s="242">
        <v>175404.85</v>
      </c>
      <c r="E193" s="242">
        <v>198607.19</v>
      </c>
      <c r="F193" s="52">
        <f t="shared" si="31"/>
        <v>113.2278782485205</v>
      </c>
    </row>
    <row r="194" spans="1:6" ht="12.75" customHeight="1" x14ac:dyDescent="0.2">
      <c r="A194" s="53" t="s">
        <v>432</v>
      </c>
      <c r="B194" s="85" t="s">
        <v>433</v>
      </c>
      <c r="C194" s="50" t="s">
        <v>432</v>
      </c>
      <c r="D194" s="310">
        <v>410100.34</v>
      </c>
      <c r="E194" s="242">
        <v>86002.37</v>
      </c>
      <c r="F194" s="52">
        <f t="shared" si="31"/>
        <v>20.971055522655746</v>
      </c>
    </row>
    <row r="195" spans="1:6" ht="12.75" customHeight="1" x14ac:dyDescent="0.2">
      <c r="A195" s="53">
        <v>3299</v>
      </c>
      <c r="B195" s="85" t="s">
        <v>434</v>
      </c>
      <c r="C195" s="50" t="s">
        <v>435</v>
      </c>
      <c r="D195" s="242">
        <v>785209.21</v>
      </c>
      <c r="E195" s="242">
        <v>650919.98</v>
      </c>
      <c r="F195" s="52">
        <f t="shared" si="31"/>
        <v>82.897649659509227</v>
      </c>
    </row>
    <row r="196" spans="1:6" ht="12.75" customHeight="1" x14ac:dyDescent="0.2">
      <c r="A196" s="53">
        <v>34</v>
      </c>
      <c r="B196" s="232" t="s">
        <v>436</v>
      </c>
      <c r="C196" s="50" t="s">
        <v>437</v>
      </c>
      <c r="D196" s="51">
        <f t="shared" ref="D196:E196" si="44">D197+D202+D210</f>
        <v>994532.85000000009</v>
      </c>
      <c r="E196" s="51">
        <f t="shared" si="44"/>
        <v>383195.63</v>
      </c>
      <c r="F196" s="52">
        <f t="shared" si="31"/>
        <v>38.5302134564987</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372661.04</v>
      </c>
      <c r="E202" s="51">
        <f t="shared" si="46"/>
        <v>187894.00000000003</v>
      </c>
      <c r="F202" s="52">
        <f t="shared" si="31"/>
        <v>50.41954479598941</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13534.2</v>
      </c>
      <c r="E204" s="242">
        <v>12850.04</v>
      </c>
      <c r="F204" s="52">
        <f t="shared" si="31"/>
        <v>94.944954264012651</v>
      </c>
    </row>
    <row r="205" spans="1:6" ht="24" x14ac:dyDescent="0.2">
      <c r="A205" s="53">
        <v>3423</v>
      </c>
      <c r="B205" s="232" t="s">
        <v>454</v>
      </c>
      <c r="C205" s="50" t="s">
        <v>455</v>
      </c>
      <c r="D205" s="242">
        <v>358365.98</v>
      </c>
      <c r="E205" s="242">
        <v>174578.73</v>
      </c>
      <c r="F205" s="52">
        <f t="shared" si="31"/>
        <v>48.715207286138046</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760.86</v>
      </c>
      <c r="E208" s="242">
        <v>465.23</v>
      </c>
      <c r="F208" s="52">
        <f t="shared" si="31"/>
        <v>61.145282969271619</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621871.81000000006</v>
      </c>
      <c r="E210" s="51">
        <f t="shared" si="47"/>
        <v>195301.63</v>
      </c>
      <c r="F210" s="52">
        <f t="shared" si="31"/>
        <v>31.405448335083719</v>
      </c>
    </row>
    <row r="211" spans="1:6" ht="12.75" customHeight="1" x14ac:dyDescent="0.2">
      <c r="A211" s="53">
        <v>3431</v>
      </c>
      <c r="B211" s="232" t="s">
        <v>466</v>
      </c>
      <c r="C211" s="50" t="s">
        <v>467</v>
      </c>
      <c r="D211" s="242">
        <v>115213.35</v>
      </c>
      <c r="E211" s="242">
        <v>88292.85</v>
      </c>
      <c r="F211" s="52">
        <f t="shared" si="31"/>
        <v>76.634218170029783</v>
      </c>
    </row>
    <row r="212" spans="1:6" ht="12.75" customHeight="1" x14ac:dyDescent="0.2">
      <c r="A212" s="53">
        <v>3432</v>
      </c>
      <c r="B212" s="85" t="s">
        <v>468</v>
      </c>
      <c r="C212" s="50" t="s">
        <v>469</v>
      </c>
      <c r="D212" s="242">
        <v>0.83</v>
      </c>
      <c r="E212" s="242">
        <v>95.43</v>
      </c>
      <c r="F212" s="52" t="str">
        <f t="shared" si="31"/>
        <v>&gt;&gt;100</v>
      </c>
    </row>
    <row r="213" spans="1:6" ht="12.75" customHeight="1" x14ac:dyDescent="0.2">
      <c r="A213" s="53">
        <v>3433</v>
      </c>
      <c r="B213" s="85" t="s">
        <v>470</v>
      </c>
      <c r="C213" s="50" t="s">
        <v>471</v>
      </c>
      <c r="D213" s="242">
        <v>468860.36</v>
      </c>
      <c r="E213" s="242">
        <v>82187.16</v>
      </c>
      <c r="F213" s="52">
        <f t="shared" si="31"/>
        <v>17.529133834218786</v>
      </c>
    </row>
    <row r="214" spans="1:6" ht="12.75" customHeight="1" x14ac:dyDescent="0.2">
      <c r="A214" s="53">
        <v>3434</v>
      </c>
      <c r="B214" s="85" t="s">
        <v>472</v>
      </c>
      <c r="C214" s="50" t="s">
        <v>473</v>
      </c>
      <c r="D214" s="242">
        <v>37797.269999999997</v>
      </c>
      <c r="E214" s="242">
        <v>24726.19</v>
      </c>
      <c r="F214" s="52">
        <f t="shared" si="31"/>
        <v>65.417925686167294</v>
      </c>
    </row>
    <row r="215" spans="1:6" ht="12.75" customHeight="1" x14ac:dyDescent="0.2">
      <c r="A215" s="53">
        <v>35</v>
      </c>
      <c r="B215" s="85" t="s">
        <v>474</v>
      </c>
      <c r="C215" s="50" t="s">
        <v>475</v>
      </c>
      <c r="D215" s="51">
        <f t="shared" ref="D215:E215" si="48">D216+D219+D223</f>
        <v>664703.49999999988</v>
      </c>
      <c r="E215" s="51">
        <f t="shared" si="48"/>
        <v>1016174.3300000001</v>
      </c>
      <c r="F215" s="52">
        <f t="shared" si="31"/>
        <v>152.87633207888936</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0</v>
      </c>
      <c r="E218" s="242">
        <v>0</v>
      </c>
      <c r="F218" s="52" t="str">
        <f t="shared" si="31"/>
        <v>-</v>
      </c>
    </row>
    <row r="219" spans="1:6" ht="24" x14ac:dyDescent="0.2">
      <c r="A219" s="53">
        <v>352</v>
      </c>
      <c r="B219" s="85" t="s">
        <v>482</v>
      </c>
      <c r="C219" s="50" t="s">
        <v>483</v>
      </c>
      <c r="D219" s="51">
        <f t="shared" ref="D219:E219" si="50">SUM(D220:D222)</f>
        <v>586698.16999999993</v>
      </c>
      <c r="E219" s="51">
        <f t="shared" si="50"/>
        <v>921768.42</v>
      </c>
      <c r="F219" s="52">
        <f t="shared" si="31"/>
        <v>157.11118035360499</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216335.62</v>
      </c>
      <c r="E221" s="242">
        <v>367486.62</v>
      </c>
      <c r="F221" s="52">
        <f t="shared" si="31"/>
        <v>169.86875300516854</v>
      </c>
    </row>
    <row r="222" spans="1:6" ht="12.75" customHeight="1" x14ac:dyDescent="0.2">
      <c r="A222" s="53">
        <v>3523</v>
      </c>
      <c r="B222" s="85" t="s">
        <v>488</v>
      </c>
      <c r="C222" s="50" t="s">
        <v>489</v>
      </c>
      <c r="D222" s="242">
        <v>370362.55</v>
      </c>
      <c r="E222" s="242">
        <v>554281.80000000005</v>
      </c>
      <c r="F222" s="52">
        <f t="shared" si="31"/>
        <v>149.65924605498046</v>
      </c>
    </row>
    <row r="223" spans="1:6" ht="24" x14ac:dyDescent="0.2">
      <c r="A223" s="53" t="s">
        <v>490</v>
      </c>
      <c r="B223" s="85" t="s">
        <v>491</v>
      </c>
      <c r="C223" s="50" t="s">
        <v>490</v>
      </c>
      <c r="D223" s="242">
        <v>78005.33</v>
      </c>
      <c r="E223" s="242">
        <v>94405.91</v>
      </c>
      <c r="F223" s="52">
        <f t="shared" si="31"/>
        <v>121.02494791061073</v>
      </c>
    </row>
    <row r="224" spans="1:6" ht="24" x14ac:dyDescent="0.2">
      <c r="A224" s="53">
        <v>36</v>
      </c>
      <c r="B224" s="85" t="s">
        <v>492</v>
      </c>
      <c r="C224" s="50" t="s">
        <v>493</v>
      </c>
      <c r="D224" s="51">
        <f t="shared" ref="D224:E224" si="51">D225+D228+D231+D236+D240+D244+D247</f>
        <v>3479487.35</v>
      </c>
      <c r="E224" s="51">
        <f t="shared" si="51"/>
        <v>5243924.8900000006</v>
      </c>
      <c r="F224" s="52">
        <f t="shared" ref="F224:F235" si="52">IF(D224&lt;&gt;0,IF(E224/D224&gt;=100,"&gt;&gt;100",E224/D224*100),"-")</f>
        <v>150.70969836979003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3142672.71</v>
      </c>
      <c r="E231" s="51">
        <f t="shared" si="55"/>
        <v>5208218.49</v>
      </c>
      <c r="F231" s="52">
        <f t="shared" si="52"/>
        <v>165.7257681790224</v>
      </c>
    </row>
    <row r="232" spans="1:6" ht="12.75" customHeight="1" x14ac:dyDescent="0.2">
      <c r="A232" s="53">
        <v>3631</v>
      </c>
      <c r="B232" s="85" t="s">
        <v>508</v>
      </c>
      <c r="C232" s="50" t="s">
        <v>509</v>
      </c>
      <c r="D232" s="242">
        <v>3142672.71</v>
      </c>
      <c r="E232" s="242">
        <v>5208218.49</v>
      </c>
      <c r="F232" s="52">
        <f t="shared" si="52"/>
        <v>165.7257681790224</v>
      </c>
    </row>
    <row r="233" spans="1:6" ht="12.75" customHeight="1" x14ac:dyDescent="0.2">
      <c r="A233" s="53">
        <v>3632</v>
      </c>
      <c r="B233" s="85" t="s">
        <v>510</v>
      </c>
      <c r="C233" s="50" t="s">
        <v>511</v>
      </c>
      <c r="D233" s="242">
        <v>0</v>
      </c>
      <c r="E233" s="242">
        <v>0</v>
      </c>
      <c r="F233" s="52" t="str">
        <f t="shared" si="52"/>
        <v>-</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0</v>
      </c>
      <c r="E236" s="51">
        <f t="shared" si="56"/>
        <v>35706.400000000001</v>
      </c>
      <c r="F236" s="52" t="str">
        <f t="shared" ref="F236:F239" si="57">IF(D236&lt;&gt;0,IF(E236/D236&gt;=100,"&gt;&gt;100",E236/D236*100),"-")</f>
        <v>-</v>
      </c>
    </row>
    <row r="237" spans="1:6" ht="12.75" customHeight="1" x14ac:dyDescent="0.2">
      <c r="A237" s="53" t="s">
        <v>518</v>
      </c>
      <c r="B237" s="85" t="s">
        <v>519</v>
      </c>
      <c r="C237" s="50" t="s">
        <v>518</v>
      </c>
      <c r="D237" s="242">
        <v>0</v>
      </c>
      <c r="E237" s="242">
        <v>35706.400000000001</v>
      </c>
      <c r="F237" s="52" t="str">
        <f t="shared" si="57"/>
        <v>-</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336814.64</v>
      </c>
      <c r="E244" s="51">
        <f t="shared" si="60"/>
        <v>0</v>
      </c>
      <c r="F244" s="52">
        <f t="shared" ref="F244:F251" si="61">IF(D244&lt;&gt;0,IF(E244/D244&gt;=100,"&gt;&gt;100",E244/D244*100),"-")</f>
        <v>0</v>
      </c>
    </row>
    <row r="245" spans="1:6" ht="12.75" customHeight="1" x14ac:dyDescent="0.2">
      <c r="A245" s="53" t="s">
        <v>534</v>
      </c>
      <c r="B245" s="85" t="s">
        <v>535</v>
      </c>
      <c r="C245" s="50" t="s">
        <v>534</v>
      </c>
      <c r="D245" s="242">
        <v>336814.64</v>
      </c>
      <c r="E245" s="242">
        <v>0</v>
      </c>
      <c r="F245" s="52">
        <f t="shared" si="61"/>
        <v>0</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563565.06000000006</v>
      </c>
      <c r="E252" s="51">
        <f t="shared" si="63"/>
        <v>1289312.3299999998</v>
      </c>
      <c r="F252" s="52">
        <f t="shared" ref="F252:F258" si="64">IF(D252&lt;&gt;0,IF(E252/D252&gt;=100,"&gt;&gt;100",E252/D252*100),"-")</f>
        <v>228.77790365499231</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563565.06000000006</v>
      </c>
      <c r="E259" s="51">
        <f t="shared" si="66"/>
        <v>1289312.3299999998</v>
      </c>
      <c r="F259" s="52">
        <f t="shared" ref="F259:F262" si="67">IF(D259&lt;&gt;0,IF(E259/D259&gt;=100,"&gt;&gt;100",E259/D259*100),"-")</f>
        <v>228.77790365499231</v>
      </c>
    </row>
    <row r="260" spans="1:6" ht="12.75" customHeight="1" x14ac:dyDescent="0.2">
      <c r="A260" s="53">
        <v>3721</v>
      </c>
      <c r="B260" s="85" t="s">
        <v>560</v>
      </c>
      <c r="C260" s="50" t="s">
        <v>561</v>
      </c>
      <c r="D260" s="242">
        <v>284205.33</v>
      </c>
      <c r="E260" s="242">
        <v>197912.78</v>
      </c>
      <c r="F260" s="52">
        <f t="shared" si="67"/>
        <v>69.637251349226986</v>
      </c>
    </row>
    <row r="261" spans="1:6" ht="12.75" customHeight="1" x14ac:dyDescent="0.2">
      <c r="A261" s="53">
        <v>3722</v>
      </c>
      <c r="B261" s="85" t="s">
        <v>562</v>
      </c>
      <c r="C261" s="50" t="s">
        <v>563</v>
      </c>
      <c r="D261" s="242">
        <v>184877.73</v>
      </c>
      <c r="E261" s="242">
        <v>1044680.15</v>
      </c>
      <c r="F261" s="52">
        <f t="shared" si="67"/>
        <v>565.06543540966231</v>
      </c>
    </row>
    <row r="262" spans="1:6" ht="12.75" customHeight="1" x14ac:dyDescent="0.2">
      <c r="A262" s="53" t="s">
        <v>564</v>
      </c>
      <c r="B262" s="85" t="s">
        <v>565</v>
      </c>
      <c r="C262" s="50" t="s">
        <v>564</v>
      </c>
      <c r="D262" s="242">
        <v>94482</v>
      </c>
      <c r="E262" s="242">
        <v>46719.4</v>
      </c>
      <c r="F262" s="52">
        <f t="shared" si="67"/>
        <v>49.447937173218179</v>
      </c>
    </row>
    <row r="263" spans="1:6" ht="12.75" customHeight="1" x14ac:dyDescent="0.2">
      <c r="A263" s="53">
        <v>38</v>
      </c>
      <c r="B263" s="85" t="s">
        <v>566</v>
      </c>
      <c r="C263" s="50" t="s">
        <v>567</v>
      </c>
      <c r="D263" s="51">
        <f t="shared" ref="D263:E263" si="68">D264+D268+D273+D279</f>
        <v>5233065.6199999992</v>
      </c>
      <c r="E263" s="51">
        <f t="shared" si="68"/>
        <v>1207648.81</v>
      </c>
      <c r="F263" s="52">
        <f t="shared" ref="F263:F267" si="69">IF(D263&lt;&gt;0,IF(E263/D263&gt;=100,"&gt;&gt;100",E263/D263*100),"-")</f>
        <v>23.077272438253893</v>
      </c>
    </row>
    <row r="264" spans="1:6" ht="12.75" customHeight="1" x14ac:dyDescent="0.2">
      <c r="A264" s="53">
        <v>381</v>
      </c>
      <c r="B264" s="85" t="s">
        <v>568</v>
      </c>
      <c r="C264" s="50" t="s">
        <v>569</v>
      </c>
      <c r="D264" s="51">
        <f t="shared" ref="D264:E264" si="70">SUM(D265:D267)</f>
        <v>5106667.84</v>
      </c>
      <c r="E264" s="51">
        <f t="shared" si="70"/>
        <v>1198152.81</v>
      </c>
      <c r="F264" s="52">
        <f t="shared" si="69"/>
        <v>23.462516998168422</v>
      </c>
    </row>
    <row r="265" spans="1:6" ht="12.75" customHeight="1" x14ac:dyDescent="0.2">
      <c r="A265" s="53">
        <v>3811</v>
      </c>
      <c r="B265" s="85" t="s">
        <v>570</v>
      </c>
      <c r="C265" s="50" t="s">
        <v>571</v>
      </c>
      <c r="D265" s="242">
        <v>5089422.51</v>
      </c>
      <c r="E265" s="242">
        <v>1184795.8700000001</v>
      </c>
      <c r="F265" s="52">
        <f t="shared" si="69"/>
        <v>23.279573815536885</v>
      </c>
    </row>
    <row r="266" spans="1:6" ht="12.75" customHeight="1" x14ac:dyDescent="0.2">
      <c r="A266" s="53">
        <v>3812</v>
      </c>
      <c r="B266" s="85" t="s">
        <v>572</v>
      </c>
      <c r="C266" s="50" t="s">
        <v>573</v>
      </c>
      <c r="D266" s="242">
        <v>17245.330000000002</v>
      </c>
      <c r="E266" s="242">
        <v>13356.94</v>
      </c>
      <c r="F266" s="52">
        <f t="shared" si="69"/>
        <v>77.452504533111281</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530.89</v>
      </c>
      <c r="E268" s="51">
        <f t="shared" si="71"/>
        <v>1212.5</v>
      </c>
      <c r="F268" s="52">
        <f t="shared" ref="F268:F272" si="72">IF(D268&lt;&gt;0,IF(E268/D268&gt;=100,"&gt;&gt;100",E268/D268*100),"-")</f>
        <v>228.39006197140651</v>
      </c>
    </row>
    <row r="269" spans="1:6" ht="12.75" customHeight="1" x14ac:dyDescent="0.2">
      <c r="A269" s="53">
        <v>3821</v>
      </c>
      <c r="B269" s="85" t="s">
        <v>578</v>
      </c>
      <c r="C269" s="50" t="s">
        <v>579</v>
      </c>
      <c r="D269" s="242">
        <v>530.89</v>
      </c>
      <c r="E269" s="242">
        <v>350</v>
      </c>
      <c r="F269" s="52">
        <f t="shared" si="72"/>
        <v>65.927028197931776</v>
      </c>
    </row>
    <row r="270" spans="1:6" ht="12.75" customHeight="1" x14ac:dyDescent="0.2">
      <c r="A270" s="53">
        <v>3822</v>
      </c>
      <c r="B270" s="85" t="s">
        <v>580</v>
      </c>
      <c r="C270" s="50" t="s">
        <v>581</v>
      </c>
      <c r="D270" s="242">
        <v>0</v>
      </c>
      <c r="E270" s="242">
        <v>862.5</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125866.89</v>
      </c>
      <c r="E273" s="51">
        <f t="shared" si="73"/>
        <v>8283.5</v>
      </c>
      <c r="F273" s="52">
        <f t="shared" ref="F273:F284" si="74">IF(D273&lt;&gt;0,IF(E273/D273&gt;=100,"&gt;&gt;100",E273/D273*100),"-")</f>
        <v>6.581158873473397</v>
      </c>
    </row>
    <row r="274" spans="1:6" ht="12.75" customHeight="1" x14ac:dyDescent="0.2">
      <c r="A274" s="53">
        <v>3831</v>
      </c>
      <c r="B274" s="85" t="s">
        <v>588</v>
      </c>
      <c r="C274" s="50" t="s">
        <v>589</v>
      </c>
      <c r="D274" s="242">
        <v>124152.51</v>
      </c>
      <c r="E274" s="242">
        <v>7299.77</v>
      </c>
      <c r="F274" s="52">
        <f t="shared" si="74"/>
        <v>5.8796797583874874</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1714.38</v>
      </c>
      <c r="E277" s="242">
        <v>983.73</v>
      </c>
      <c r="F277" s="52">
        <f t="shared" si="74"/>
        <v>57.381094039827808</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v>0</v>
      </c>
      <c r="F280" s="52" t="str">
        <f t="shared" si="74"/>
        <v>-</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174628519.23000002</v>
      </c>
      <c r="E289" s="51">
        <f t="shared" si="79"/>
        <v>149526275.64000002</v>
      </c>
      <c r="F289" s="52">
        <f t="shared" si="76"/>
        <v>85.625347050593547</v>
      </c>
    </row>
    <row r="290" spans="1:6" ht="12.75" customHeight="1" x14ac:dyDescent="0.2">
      <c r="A290" s="53" t="s">
        <v>609</v>
      </c>
      <c r="B290" s="85" t="s">
        <v>620</v>
      </c>
      <c r="C290" s="50" t="s">
        <v>621</v>
      </c>
      <c r="D290" s="51">
        <f>IF(D6&gt;=D289,D6-D289,0)</f>
        <v>105158748.1099999</v>
      </c>
      <c r="E290" s="51">
        <f>IF(E6&gt;=E289,E6-E289,0)</f>
        <v>77173620.48999998</v>
      </c>
      <c r="F290" s="52">
        <f t="shared" si="76"/>
        <v>73.387732240092433</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16511139.43</v>
      </c>
      <c r="E292" s="242">
        <v>153671134.44</v>
      </c>
      <c r="F292" s="52">
        <f t="shared" si="76"/>
        <v>930.71186935037588</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4056181.69</v>
      </c>
      <c r="E294" s="242">
        <v>18604953.57</v>
      </c>
      <c r="F294" s="52">
        <f t="shared" si="76"/>
        <v>458.68146429111266</v>
      </c>
    </row>
    <row r="295" spans="1:6" ht="24" x14ac:dyDescent="0.2">
      <c r="A295" s="53">
        <v>9661</v>
      </c>
      <c r="B295" s="85" t="s">
        <v>630</v>
      </c>
      <c r="C295" s="50" t="s">
        <v>631</v>
      </c>
      <c r="D295" s="242">
        <v>282965.24</v>
      </c>
      <c r="E295" s="242">
        <v>386238.25</v>
      </c>
      <c r="F295" s="52">
        <f t="shared" si="76"/>
        <v>136.49671245839241</v>
      </c>
    </row>
    <row r="296" spans="1:6" ht="12.75" customHeight="1" x14ac:dyDescent="0.2">
      <c r="A296" s="55" t="s">
        <v>632</v>
      </c>
      <c r="B296" s="233" t="s">
        <v>633</v>
      </c>
      <c r="C296" s="56" t="s">
        <v>632</v>
      </c>
      <c r="D296" s="243">
        <v>1534231.95</v>
      </c>
      <c r="E296" s="243">
        <v>2239011.5699999998</v>
      </c>
      <c r="F296" s="57">
        <f t="shared" si="76"/>
        <v>145.93696670180802</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60702.81</v>
      </c>
      <c r="E298" s="51">
        <f t="shared" si="80"/>
        <v>8906.85</v>
      </c>
      <c r="F298" s="52">
        <f t="shared" ref="F298:F418" si="81">IF(D298&lt;&gt;0,IF(E298/D298&gt;=100,"&gt;&gt;100",E298/D298*100),"-")</f>
        <v>14.672879229149361</v>
      </c>
    </row>
    <row r="299" spans="1:6" ht="12.75" customHeight="1" x14ac:dyDescent="0.2">
      <c r="A299" s="53">
        <v>71</v>
      </c>
      <c r="B299" s="85" t="s">
        <v>637</v>
      </c>
      <c r="C299" s="50" t="s">
        <v>638</v>
      </c>
      <c r="D299" s="51">
        <f t="shared" ref="D299:E299" si="82">D300+D304</f>
        <v>972</v>
      </c>
      <c r="E299" s="51">
        <f t="shared" si="82"/>
        <v>0</v>
      </c>
      <c r="F299" s="52">
        <f t="shared" si="81"/>
        <v>0</v>
      </c>
    </row>
    <row r="300" spans="1:6" ht="24" x14ac:dyDescent="0.2">
      <c r="A300" s="53">
        <v>711</v>
      </c>
      <c r="B300" s="85" t="s">
        <v>639</v>
      </c>
      <c r="C300" s="50" t="s">
        <v>640</v>
      </c>
      <c r="D300" s="51">
        <f t="shared" ref="D300:E300" si="83">SUM(D301:D303)</f>
        <v>972</v>
      </c>
      <c r="E300" s="51">
        <f t="shared" si="83"/>
        <v>0</v>
      </c>
      <c r="F300" s="52">
        <f t="shared" si="81"/>
        <v>0</v>
      </c>
    </row>
    <row r="301" spans="1:6" ht="12.75" customHeight="1" x14ac:dyDescent="0.2">
      <c r="A301" s="53">
        <v>7111</v>
      </c>
      <c r="B301" s="85" t="s">
        <v>641</v>
      </c>
      <c r="C301" s="50" t="s">
        <v>642</v>
      </c>
      <c r="D301" s="242">
        <v>972</v>
      </c>
      <c r="E301" s="242">
        <v>0</v>
      </c>
      <c r="F301" s="52">
        <f t="shared" si="81"/>
        <v>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59730.81</v>
      </c>
      <c r="E311" s="51">
        <f t="shared" si="85"/>
        <v>8906.85</v>
      </c>
      <c r="F311" s="52">
        <f t="shared" si="81"/>
        <v>14.911651122762274</v>
      </c>
    </row>
    <row r="312" spans="1:6" ht="12.75" customHeight="1" x14ac:dyDescent="0.2">
      <c r="A312" s="53">
        <v>721</v>
      </c>
      <c r="B312" s="85" t="s">
        <v>663</v>
      </c>
      <c r="C312" s="50" t="s">
        <v>664</v>
      </c>
      <c r="D312" s="51">
        <f t="shared" ref="D312:E312" si="86">SUM(D313:D316)</f>
        <v>47707.97</v>
      </c>
      <c r="E312" s="51">
        <f t="shared" si="86"/>
        <v>4782.1400000000003</v>
      </c>
      <c r="F312" s="52">
        <f t="shared" si="81"/>
        <v>10.023775901594639</v>
      </c>
    </row>
    <row r="313" spans="1:6" ht="12.75" customHeight="1" x14ac:dyDescent="0.2">
      <c r="A313" s="53">
        <v>7211</v>
      </c>
      <c r="B313" s="85" t="s">
        <v>665</v>
      </c>
      <c r="C313" s="50" t="s">
        <v>666</v>
      </c>
      <c r="D313" s="242">
        <v>47707.97</v>
      </c>
      <c r="E313" s="242">
        <v>4782.1400000000003</v>
      </c>
      <c r="F313" s="52">
        <f t="shared" si="81"/>
        <v>10.023775901594639</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1700</v>
      </c>
      <c r="E317" s="51">
        <f t="shared" si="87"/>
        <v>1165.31</v>
      </c>
      <c r="F317" s="52">
        <f t="shared" si="81"/>
        <v>68.547647058823529</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1015.31</v>
      </c>
      <c r="F319" s="52" t="str">
        <f t="shared" si="81"/>
        <v>-</v>
      </c>
    </row>
    <row r="320" spans="1:6" ht="12.75" customHeight="1" x14ac:dyDescent="0.2">
      <c r="A320" s="53">
        <v>7223</v>
      </c>
      <c r="B320" s="85" t="s">
        <v>679</v>
      </c>
      <c r="C320" s="50" t="s">
        <v>680</v>
      </c>
      <c r="D320" s="242">
        <v>1600</v>
      </c>
      <c r="E320" s="242">
        <v>0</v>
      </c>
      <c r="F320" s="52">
        <f t="shared" si="81"/>
        <v>0</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100</v>
      </c>
      <c r="E324" s="242">
        <v>150</v>
      </c>
      <c r="F324" s="52">
        <f t="shared" si="81"/>
        <v>150</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10322.84</v>
      </c>
      <c r="E326" s="51">
        <f t="shared" si="88"/>
        <v>2959.4</v>
      </c>
      <c r="F326" s="52">
        <f t="shared" si="81"/>
        <v>28.668467204761484</v>
      </c>
    </row>
    <row r="327" spans="1:6" ht="12.75" customHeight="1" x14ac:dyDescent="0.2">
      <c r="A327" s="53">
        <v>7231</v>
      </c>
      <c r="B327" s="85" t="s">
        <v>693</v>
      </c>
      <c r="C327" s="50" t="s">
        <v>694</v>
      </c>
      <c r="D327" s="242">
        <v>10322.84</v>
      </c>
      <c r="E327" s="242">
        <v>2959.4</v>
      </c>
      <c r="F327" s="52">
        <f t="shared" si="81"/>
        <v>28.668467204761484</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112370573.31</v>
      </c>
      <c r="E350" s="51">
        <f t="shared" si="95"/>
        <v>83981469.909999996</v>
      </c>
      <c r="F350" s="52">
        <f t="shared" si="81"/>
        <v>74.736176417217209</v>
      </c>
    </row>
    <row r="351" spans="1:6" ht="12.75" customHeight="1" x14ac:dyDescent="0.2">
      <c r="A351" s="53">
        <v>41</v>
      </c>
      <c r="B351" s="85" t="s">
        <v>741</v>
      </c>
      <c r="C351" s="50" t="s">
        <v>742</v>
      </c>
      <c r="D351" s="51">
        <f t="shared" ref="D351:E351" si="96">D352+D356</f>
        <v>1645725.52</v>
      </c>
      <c r="E351" s="51">
        <f t="shared" si="96"/>
        <v>1951417.59</v>
      </c>
      <c r="F351" s="52">
        <f t="shared" si="81"/>
        <v>118.57491217612035</v>
      </c>
    </row>
    <row r="352" spans="1:6" ht="12.75" customHeight="1" x14ac:dyDescent="0.2">
      <c r="A352" s="53">
        <v>411</v>
      </c>
      <c r="B352" s="85" t="s">
        <v>743</v>
      </c>
      <c r="C352" s="50" t="s">
        <v>744</v>
      </c>
      <c r="D352" s="51">
        <f t="shared" ref="D352:E352" si="97">SUM(D353:D355)</f>
        <v>0</v>
      </c>
      <c r="E352" s="51">
        <f t="shared" si="97"/>
        <v>41759.97</v>
      </c>
      <c r="F352" s="52" t="str">
        <f t="shared" si="81"/>
        <v>-</v>
      </c>
    </row>
    <row r="353" spans="1:6" ht="12.75" customHeight="1" x14ac:dyDescent="0.2">
      <c r="A353" s="53">
        <v>4111</v>
      </c>
      <c r="B353" s="85" t="s">
        <v>641</v>
      </c>
      <c r="C353" s="50" t="s">
        <v>745</v>
      </c>
      <c r="D353" s="242">
        <v>0</v>
      </c>
      <c r="E353" s="242">
        <v>41759.97</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1645725.52</v>
      </c>
      <c r="E356" s="51">
        <f t="shared" si="98"/>
        <v>1909657.62</v>
      </c>
      <c r="F356" s="52">
        <f t="shared" si="81"/>
        <v>116.03743132086815</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11397.26</v>
      </c>
      <c r="E359" s="242">
        <v>49230</v>
      </c>
      <c r="F359" s="52">
        <f t="shared" si="81"/>
        <v>431.94592384485395</v>
      </c>
    </row>
    <row r="360" spans="1:6" ht="12.75" customHeight="1" x14ac:dyDescent="0.2">
      <c r="A360" s="53">
        <v>4124</v>
      </c>
      <c r="B360" s="85" t="s">
        <v>655</v>
      </c>
      <c r="C360" s="50" t="s">
        <v>754</v>
      </c>
      <c r="D360" s="242">
        <v>1630558.93</v>
      </c>
      <c r="E360" s="242">
        <v>1860427.62</v>
      </c>
      <c r="F360" s="52">
        <f t="shared" si="81"/>
        <v>114.09753954737471</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3769.33</v>
      </c>
      <c r="E362" s="242">
        <v>0</v>
      </c>
      <c r="F362" s="52">
        <f t="shared" si="81"/>
        <v>0</v>
      </c>
    </row>
    <row r="363" spans="1:6" ht="24" x14ac:dyDescent="0.2">
      <c r="A363" s="53">
        <v>42</v>
      </c>
      <c r="B363" s="232" t="s">
        <v>757</v>
      </c>
      <c r="C363" s="50" t="s">
        <v>758</v>
      </c>
      <c r="D363" s="51">
        <f t="shared" ref="D363:E363" si="99">D364+D369+D378+D383+D388+D391</f>
        <v>23843520.199999996</v>
      </c>
      <c r="E363" s="51">
        <f t="shared" si="99"/>
        <v>13346045.539999999</v>
      </c>
      <c r="F363" s="52">
        <f t="shared" si="81"/>
        <v>55.973469638933601</v>
      </c>
    </row>
    <row r="364" spans="1:6" ht="12.75" customHeight="1" x14ac:dyDescent="0.2">
      <c r="A364" s="53">
        <v>421</v>
      </c>
      <c r="B364" s="85" t="s">
        <v>759</v>
      </c>
      <c r="C364" s="50" t="s">
        <v>760</v>
      </c>
      <c r="D364" s="51">
        <f t="shared" ref="D364:E364" si="100">SUM(D365:D368)</f>
        <v>19077583.339999996</v>
      </c>
      <c r="E364" s="51">
        <f t="shared" si="100"/>
        <v>4880434.55</v>
      </c>
      <c r="F364" s="52">
        <f t="shared" si="81"/>
        <v>25.582037635590805</v>
      </c>
    </row>
    <row r="365" spans="1:6" ht="12.75" customHeight="1" x14ac:dyDescent="0.2">
      <c r="A365" s="53">
        <v>4211</v>
      </c>
      <c r="B365" s="85" t="s">
        <v>665</v>
      </c>
      <c r="C365" s="50" t="s">
        <v>761</v>
      </c>
      <c r="D365" s="242">
        <v>14585350.949999999</v>
      </c>
      <c r="E365" s="242">
        <v>3105689.09</v>
      </c>
      <c r="F365" s="52">
        <f t="shared" si="81"/>
        <v>21.29320782644589</v>
      </c>
    </row>
    <row r="366" spans="1:6" ht="12.75" customHeight="1" x14ac:dyDescent="0.2">
      <c r="A366" s="53">
        <v>4212</v>
      </c>
      <c r="B366" s="85" t="s">
        <v>667</v>
      </c>
      <c r="C366" s="50" t="s">
        <v>762</v>
      </c>
      <c r="D366" s="242">
        <v>4333764.74</v>
      </c>
      <c r="E366" s="242">
        <v>1124921.2</v>
      </c>
      <c r="F366" s="52">
        <f t="shared" si="81"/>
        <v>25.957135827359188</v>
      </c>
    </row>
    <row r="367" spans="1:6" ht="12.75" customHeight="1" x14ac:dyDescent="0.2">
      <c r="A367" s="53">
        <v>4213</v>
      </c>
      <c r="B367" s="85" t="s">
        <v>669</v>
      </c>
      <c r="C367" s="50" t="s">
        <v>763</v>
      </c>
      <c r="D367" s="242">
        <v>3265</v>
      </c>
      <c r="E367" s="242">
        <v>381403.45</v>
      </c>
      <c r="F367" s="52" t="str">
        <f t="shared" si="81"/>
        <v>&gt;&gt;100</v>
      </c>
    </row>
    <row r="368" spans="1:6" ht="12.75" customHeight="1" x14ac:dyDescent="0.2">
      <c r="A368" s="53">
        <v>4214</v>
      </c>
      <c r="B368" s="85" t="s">
        <v>671</v>
      </c>
      <c r="C368" s="50" t="s">
        <v>764</v>
      </c>
      <c r="D368" s="242">
        <v>155202.65</v>
      </c>
      <c r="E368" s="242">
        <v>268420.81</v>
      </c>
      <c r="F368" s="52">
        <f t="shared" si="81"/>
        <v>172.94859978228465</v>
      </c>
    </row>
    <row r="369" spans="1:6" ht="12.75" customHeight="1" x14ac:dyDescent="0.2">
      <c r="A369" s="53">
        <v>422</v>
      </c>
      <c r="B369" s="85" t="s">
        <v>765</v>
      </c>
      <c r="C369" s="50" t="s">
        <v>766</v>
      </c>
      <c r="D369" s="51">
        <f t="shared" ref="D369:E369" si="101">SUM(D370:D377)</f>
        <v>3928969.9</v>
      </c>
      <c r="E369" s="51">
        <f t="shared" si="101"/>
        <v>5547592.8899999997</v>
      </c>
      <c r="F369" s="52">
        <f t="shared" si="81"/>
        <v>141.19713388488927</v>
      </c>
    </row>
    <row r="370" spans="1:6" ht="12.75" customHeight="1" x14ac:dyDescent="0.2">
      <c r="A370" s="53">
        <v>4221</v>
      </c>
      <c r="B370" s="85" t="s">
        <v>675</v>
      </c>
      <c r="C370" s="50" t="s">
        <v>767</v>
      </c>
      <c r="D370" s="242">
        <v>1106285.8400000001</v>
      </c>
      <c r="E370" s="242">
        <v>1753588.64</v>
      </c>
      <c r="F370" s="52">
        <f t="shared" si="81"/>
        <v>158.51135182205712</v>
      </c>
    </row>
    <row r="371" spans="1:6" ht="12.75" customHeight="1" x14ac:dyDescent="0.2">
      <c r="A371" s="53">
        <v>4222</v>
      </c>
      <c r="B371" s="85" t="s">
        <v>768</v>
      </c>
      <c r="C371" s="50" t="s">
        <v>769</v>
      </c>
      <c r="D371" s="242">
        <v>168829.27</v>
      </c>
      <c r="E371" s="242">
        <v>107645.37</v>
      </c>
      <c r="F371" s="52">
        <f t="shared" si="81"/>
        <v>63.759897794973583</v>
      </c>
    </row>
    <row r="372" spans="1:6" ht="12.75" customHeight="1" x14ac:dyDescent="0.2">
      <c r="A372" s="53">
        <v>4223</v>
      </c>
      <c r="B372" s="85" t="s">
        <v>679</v>
      </c>
      <c r="C372" s="50" t="s">
        <v>770</v>
      </c>
      <c r="D372" s="242">
        <v>112507.3</v>
      </c>
      <c r="E372" s="242">
        <v>235390.53</v>
      </c>
      <c r="F372" s="52">
        <f t="shared" si="81"/>
        <v>209.22245045432609</v>
      </c>
    </row>
    <row r="373" spans="1:6" ht="12.75" customHeight="1" x14ac:dyDescent="0.2">
      <c r="A373" s="53">
        <v>4224</v>
      </c>
      <c r="B373" s="85" t="s">
        <v>681</v>
      </c>
      <c r="C373" s="50" t="s">
        <v>771</v>
      </c>
      <c r="D373" s="242">
        <v>1695373.77</v>
      </c>
      <c r="E373" s="242">
        <v>1861379.35</v>
      </c>
      <c r="F373" s="52">
        <f t="shared" si="81"/>
        <v>109.79168033253221</v>
      </c>
    </row>
    <row r="374" spans="1:6" ht="12.75" customHeight="1" x14ac:dyDescent="0.2">
      <c r="A374" s="53">
        <v>4225</v>
      </c>
      <c r="B374" s="85" t="s">
        <v>683</v>
      </c>
      <c r="C374" s="50" t="s">
        <v>772</v>
      </c>
      <c r="D374" s="242">
        <v>47096.51</v>
      </c>
      <c r="E374" s="242">
        <v>9969.77</v>
      </c>
      <c r="F374" s="52">
        <f t="shared" si="81"/>
        <v>21.168808474343429</v>
      </c>
    </row>
    <row r="375" spans="1:6" ht="12.75" customHeight="1" x14ac:dyDescent="0.2">
      <c r="A375" s="53">
        <v>4226</v>
      </c>
      <c r="B375" s="85" t="s">
        <v>685</v>
      </c>
      <c r="C375" s="50" t="s">
        <v>773</v>
      </c>
      <c r="D375" s="242">
        <v>52042.61</v>
      </c>
      <c r="E375" s="242">
        <v>55578.64</v>
      </c>
      <c r="F375" s="52">
        <f t="shared" si="81"/>
        <v>106.794490130299</v>
      </c>
    </row>
    <row r="376" spans="1:6" ht="12.75" customHeight="1" x14ac:dyDescent="0.2">
      <c r="A376" s="53">
        <v>4227</v>
      </c>
      <c r="B376" s="232" t="s">
        <v>687</v>
      </c>
      <c r="C376" s="50" t="s">
        <v>774</v>
      </c>
      <c r="D376" s="242">
        <v>746834.6</v>
      </c>
      <c r="E376" s="242">
        <v>1524040.59</v>
      </c>
      <c r="F376" s="52">
        <f t="shared" si="81"/>
        <v>204.06668223459388</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344303.1</v>
      </c>
      <c r="E378" s="51">
        <f t="shared" si="102"/>
        <v>1605906.8</v>
      </c>
      <c r="F378" s="52">
        <f t="shared" si="81"/>
        <v>466.42240514244577</v>
      </c>
    </row>
    <row r="379" spans="1:6" ht="12.75" customHeight="1" x14ac:dyDescent="0.2">
      <c r="A379" s="53">
        <v>4231</v>
      </c>
      <c r="B379" s="85" t="s">
        <v>693</v>
      </c>
      <c r="C379" s="50" t="s">
        <v>778</v>
      </c>
      <c r="D379" s="242">
        <v>344303.1</v>
      </c>
      <c r="E379" s="242">
        <v>1605906.8</v>
      </c>
      <c r="F379" s="52">
        <f t="shared" si="81"/>
        <v>466.42240514244577</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260513.85</v>
      </c>
      <c r="E383" s="51">
        <f t="shared" si="103"/>
        <v>360964.34</v>
      </c>
      <c r="F383" s="52">
        <f t="shared" si="81"/>
        <v>138.55859870789979</v>
      </c>
    </row>
    <row r="384" spans="1:6" ht="12.75" customHeight="1" x14ac:dyDescent="0.2">
      <c r="A384" s="53">
        <v>4241</v>
      </c>
      <c r="B384" s="85" t="s">
        <v>784</v>
      </c>
      <c r="C384" s="50" t="s">
        <v>785</v>
      </c>
      <c r="D384" s="242">
        <v>260513.85</v>
      </c>
      <c r="E384" s="242">
        <v>360964.34</v>
      </c>
      <c r="F384" s="52">
        <f t="shared" si="81"/>
        <v>138.55859870789979</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0</v>
      </c>
      <c r="E386" s="242">
        <v>0</v>
      </c>
      <c r="F386" s="52" t="str">
        <f t="shared" si="81"/>
        <v>-</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21.24</v>
      </c>
      <c r="E388" s="51">
        <f t="shared" si="104"/>
        <v>100.19</v>
      </c>
      <c r="F388" s="52">
        <f t="shared" si="81"/>
        <v>471.70433145009423</v>
      </c>
    </row>
    <row r="389" spans="1:6" ht="12.75" customHeight="1" x14ac:dyDescent="0.2">
      <c r="A389" s="53">
        <v>4251</v>
      </c>
      <c r="B389" s="85" t="s">
        <v>791</v>
      </c>
      <c r="C389" s="50" t="s">
        <v>792</v>
      </c>
      <c r="D389" s="242">
        <v>21.24</v>
      </c>
      <c r="E389" s="242">
        <v>100.19</v>
      </c>
      <c r="F389" s="52">
        <f t="shared" si="81"/>
        <v>471.70433145009423</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232128.77</v>
      </c>
      <c r="E391" s="51">
        <f t="shared" si="105"/>
        <v>951046.77</v>
      </c>
      <c r="F391" s="52">
        <f t="shared" si="81"/>
        <v>409.7065477924171</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39991.96</v>
      </c>
      <c r="E393" s="242">
        <v>69157.58</v>
      </c>
      <c r="F393" s="52">
        <f t="shared" si="81"/>
        <v>172.92870867044277</v>
      </c>
    </row>
    <row r="394" spans="1:6" ht="12.75" customHeight="1" x14ac:dyDescent="0.2">
      <c r="A394" s="53">
        <v>4263</v>
      </c>
      <c r="B394" s="85" t="s">
        <v>723</v>
      </c>
      <c r="C394" s="50" t="s">
        <v>798</v>
      </c>
      <c r="D394" s="242">
        <v>74101.81</v>
      </c>
      <c r="E394" s="242">
        <v>82941.25</v>
      </c>
      <c r="F394" s="52">
        <f t="shared" si="81"/>
        <v>111.92877744821618</v>
      </c>
    </row>
    <row r="395" spans="1:6" ht="12.75" customHeight="1" x14ac:dyDescent="0.2">
      <c r="A395" s="53">
        <v>4264</v>
      </c>
      <c r="B395" s="85" t="s">
        <v>725</v>
      </c>
      <c r="C395" s="50" t="s">
        <v>799</v>
      </c>
      <c r="D395" s="242">
        <v>118035</v>
      </c>
      <c r="E395" s="242">
        <v>798947.94</v>
      </c>
      <c r="F395" s="52">
        <f t="shared" si="81"/>
        <v>676.87375778370824</v>
      </c>
    </row>
    <row r="396" spans="1:6" ht="24" x14ac:dyDescent="0.2">
      <c r="A396" s="53">
        <v>43</v>
      </c>
      <c r="B396" s="85" t="s">
        <v>800</v>
      </c>
      <c r="C396" s="50" t="s">
        <v>801</v>
      </c>
      <c r="D396" s="51">
        <f t="shared" ref="D396:E396" si="106">D397</f>
        <v>0</v>
      </c>
      <c r="E396" s="51">
        <f t="shared" si="106"/>
        <v>316.87</v>
      </c>
      <c r="F396" s="52" t="str">
        <f t="shared" si="81"/>
        <v>-</v>
      </c>
    </row>
    <row r="397" spans="1:6" ht="12.75" customHeight="1" x14ac:dyDescent="0.2">
      <c r="A397" s="53">
        <v>431</v>
      </c>
      <c r="B397" s="85" t="s">
        <v>802</v>
      </c>
      <c r="C397" s="50" t="s">
        <v>803</v>
      </c>
      <c r="D397" s="51">
        <f t="shared" ref="D397:E397" si="107">SUM(D398:D399)</f>
        <v>0</v>
      </c>
      <c r="E397" s="51">
        <f t="shared" si="107"/>
        <v>316.87</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316.87</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86881327.590000004</v>
      </c>
      <c r="E402" s="51">
        <f t="shared" si="109"/>
        <v>68683689.909999996</v>
      </c>
      <c r="F402" s="52">
        <f t="shared" si="81"/>
        <v>79.054604499281908</v>
      </c>
    </row>
    <row r="403" spans="1:6" ht="12.75" customHeight="1" x14ac:dyDescent="0.2">
      <c r="A403" s="53">
        <v>451</v>
      </c>
      <c r="B403" s="85" t="s">
        <v>812</v>
      </c>
      <c r="C403" s="50" t="s">
        <v>813</v>
      </c>
      <c r="D403" s="242">
        <v>77999022.75</v>
      </c>
      <c r="E403" s="242">
        <v>68147357.780000001</v>
      </c>
      <c r="F403" s="52">
        <f t="shared" si="81"/>
        <v>87.369502049306121</v>
      </c>
    </row>
    <row r="404" spans="1:6" ht="12.75" customHeight="1" x14ac:dyDescent="0.2">
      <c r="A404" s="53">
        <v>452</v>
      </c>
      <c r="B404" s="85" t="s">
        <v>814</v>
      </c>
      <c r="C404" s="50" t="s">
        <v>815</v>
      </c>
      <c r="D404" s="242">
        <v>8847108.0600000005</v>
      </c>
      <c r="E404" s="242">
        <v>434716.86</v>
      </c>
      <c r="F404" s="52">
        <f t="shared" si="81"/>
        <v>4.9136605662754835</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35196.78</v>
      </c>
      <c r="E406" s="242">
        <v>101615.27</v>
      </c>
      <c r="F406" s="52">
        <f t="shared" si="81"/>
        <v>288.70615436980313</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112309870.5</v>
      </c>
      <c r="E408" s="51">
        <f t="shared" si="111"/>
        <v>83972563.060000002</v>
      </c>
      <c r="F408" s="52">
        <f t="shared" si="81"/>
        <v>74.768640268354687</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71759151.25</v>
      </c>
      <c r="E410" s="242">
        <v>170447720.63999999</v>
      </c>
      <c r="F410" s="52">
        <f t="shared" si="81"/>
        <v>237.52750369939747</v>
      </c>
    </row>
    <row r="411" spans="1:6" ht="12.75" customHeight="1" x14ac:dyDescent="0.2">
      <c r="A411" s="53">
        <v>97</v>
      </c>
      <c r="B411" s="85" t="s">
        <v>828</v>
      </c>
      <c r="C411" s="50" t="s">
        <v>829</v>
      </c>
      <c r="D411" s="242">
        <v>47846.58</v>
      </c>
      <c r="E411" s="242">
        <v>29956.71</v>
      </c>
      <c r="F411" s="52">
        <f t="shared" si="81"/>
        <v>62.609929487123217</v>
      </c>
    </row>
    <row r="412" spans="1:6" ht="12.75" customHeight="1" x14ac:dyDescent="0.2">
      <c r="A412" s="53" t="s">
        <v>609</v>
      </c>
      <c r="B412" s="85" t="s">
        <v>830</v>
      </c>
      <c r="C412" s="50" t="s">
        <v>831</v>
      </c>
      <c r="D412" s="51">
        <f>D6+D298</f>
        <v>279847970.14999992</v>
      </c>
      <c r="E412" s="51">
        <f>E6+E298</f>
        <v>226708802.97999999</v>
      </c>
      <c r="F412" s="52">
        <f t="shared" si="81"/>
        <v>81.011415897883026</v>
      </c>
    </row>
    <row r="413" spans="1:6" ht="12.75" customHeight="1" x14ac:dyDescent="0.2">
      <c r="A413" s="53" t="s">
        <v>609</v>
      </c>
      <c r="B413" s="85" t="s">
        <v>832</v>
      </c>
      <c r="C413" s="50" t="s">
        <v>833</v>
      </c>
      <c r="D413" s="51">
        <f t="shared" ref="D413:E413" si="112">D289+D350</f>
        <v>286999092.54000002</v>
      </c>
      <c r="E413" s="51">
        <f t="shared" si="112"/>
        <v>233507745.55000001</v>
      </c>
      <c r="F413" s="52">
        <f t="shared" si="81"/>
        <v>81.361841071833794</v>
      </c>
    </row>
    <row r="414" spans="1:6" ht="12.75" customHeight="1" x14ac:dyDescent="0.2">
      <c r="A414" s="53" t="s">
        <v>609</v>
      </c>
      <c r="B414" s="85" t="s">
        <v>834</v>
      </c>
      <c r="C414" s="50" t="s">
        <v>835</v>
      </c>
      <c r="D414" s="51">
        <f t="shared" ref="D414:E414" si="113">IF(D412&gt;=D413,D412-D413,0)</f>
        <v>0</v>
      </c>
      <c r="E414" s="51">
        <f t="shared" si="113"/>
        <v>0</v>
      </c>
      <c r="F414" s="52" t="str">
        <f t="shared" si="81"/>
        <v>-</v>
      </c>
    </row>
    <row r="415" spans="1:6" ht="12.75" customHeight="1" x14ac:dyDescent="0.2">
      <c r="A415" s="53" t="s">
        <v>609</v>
      </c>
      <c r="B415" s="85" t="s">
        <v>836</v>
      </c>
      <c r="C415" s="50" t="s">
        <v>837</v>
      </c>
      <c r="D415" s="51">
        <f t="shared" ref="D415:E415" si="114">IF(D413&gt;=D412,D413-D412,0)</f>
        <v>7151122.3900001049</v>
      </c>
      <c r="E415" s="51">
        <f t="shared" si="114"/>
        <v>6798942.5700000226</v>
      </c>
      <c r="F415" s="52">
        <f t="shared" si="81"/>
        <v>95.075181198233167</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55248011.82</v>
      </c>
      <c r="E417" s="51">
        <f t="shared" si="116"/>
        <v>16776586.199999988</v>
      </c>
      <c r="F417" s="52">
        <f t="shared" si="81"/>
        <v>30.365954624138702</v>
      </c>
    </row>
    <row r="418" spans="1:6" ht="12.75" customHeight="1" x14ac:dyDescent="0.2">
      <c r="A418" s="55" t="s">
        <v>843</v>
      </c>
      <c r="B418" s="233" t="s">
        <v>844</v>
      </c>
      <c r="C418" s="56" t="s">
        <v>845</v>
      </c>
      <c r="D418" s="62">
        <f t="shared" ref="D418:E418" si="117">D294+D411</f>
        <v>4104028.27</v>
      </c>
      <c r="E418" s="62">
        <f t="shared" si="117"/>
        <v>18634910.280000001</v>
      </c>
      <c r="F418" s="57">
        <f t="shared" si="81"/>
        <v>454.06388684549677</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426947.02</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6405.24</v>
      </c>
      <c r="E421" s="51">
        <f t="shared" si="120"/>
        <v>0</v>
      </c>
      <c r="F421" s="52">
        <f t="shared" si="119"/>
        <v>0</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6405.24</v>
      </c>
      <c r="E435" s="51">
        <f t="shared" si="124"/>
        <v>0</v>
      </c>
      <c r="F435" s="52">
        <f t="shared" si="119"/>
        <v>0</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6405.24</v>
      </c>
      <c r="E438" s="242">
        <v>0</v>
      </c>
      <c r="F438" s="52">
        <f t="shared" si="119"/>
        <v>0</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4524.1499999999996</v>
      </c>
      <c r="E472" s="51">
        <f t="shared" si="133"/>
        <v>0</v>
      </c>
      <c r="F472" s="52">
        <f t="shared" si="119"/>
        <v>0</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4524.1499999999996</v>
      </c>
      <c r="E481" s="51">
        <f t="shared" si="136"/>
        <v>0</v>
      </c>
      <c r="F481" s="52">
        <f t="shared" si="119"/>
        <v>0</v>
      </c>
    </row>
    <row r="482" spans="1:6" ht="12.75" customHeight="1" x14ac:dyDescent="0.2">
      <c r="A482" s="53">
        <v>8341</v>
      </c>
      <c r="B482" s="85" t="s">
        <v>971</v>
      </c>
      <c r="C482" s="50" t="s">
        <v>972</v>
      </c>
      <c r="D482" s="242">
        <v>4524.1499999999996</v>
      </c>
      <c r="E482" s="242">
        <v>0</v>
      </c>
      <c r="F482" s="52">
        <f t="shared" si="119"/>
        <v>0</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416017.63</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v>0</v>
      </c>
      <c r="F491" s="52" t="str">
        <f t="shared" si="119"/>
        <v>-</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271101.21999999997</v>
      </c>
      <c r="E495" s="51">
        <f t="shared" si="140"/>
        <v>0</v>
      </c>
      <c r="F495" s="52">
        <f t="shared" si="119"/>
        <v>0</v>
      </c>
    </row>
    <row r="496" spans="1:6" ht="12.75" customHeight="1" x14ac:dyDescent="0.2">
      <c r="A496" s="53">
        <v>8443</v>
      </c>
      <c r="B496" s="85" t="s">
        <v>999</v>
      </c>
      <c r="C496" s="50" t="s">
        <v>1000</v>
      </c>
      <c r="D496" s="242">
        <v>271101.21999999997</v>
      </c>
      <c r="E496" s="242">
        <v>0</v>
      </c>
      <c r="F496" s="52">
        <f t="shared" si="119"/>
        <v>0</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144916.41</v>
      </c>
      <c r="E507" s="51">
        <f t="shared" si="142"/>
        <v>0</v>
      </c>
      <c r="F507" s="52">
        <f t="shared" si="119"/>
        <v>0</v>
      </c>
    </row>
    <row r="508" spans="1:6" ht="12.75" customHeight="1" x14ac:dyDescent="0.2">
      <c r="A508" s="53">
        <v>8471</v>
      </c>
      <c r="B508" s="85" t="s">
        <v>1023</v>
      </c>
      <c r="C508" s="50" t="s">
        <v>1024</v>
      </c>
      <c r="D508" s="242">
        <v>68392.72</v>
      </c>
      <c r="E508" s="242">
        <v>0</v>
      </c>
      <c r="F508" s="52">
        <f t="shared" si="119"/>
        <v>0</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76523.69</v>
      </c>
      <c r="E512" s="242">
        <v>0</v>
      </c>
      <c r="F512" s="52">
        <f t="shared" si="119"/>
        <v>0</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3390518.03</v>
      </c>
      <c r="E528" s="51">
        <f t="shared" si="148"/>
        <v>986963.83000000007</v>
      </c>
      <c r="F528" s="52">
        <f t="shared" si="119"/>
        <v>29.109529023799357</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3390518.03</v>
      </c>
      <c r="E593" s="51">
        <f t="shared" si="167"/>
        <v>986963.83000000007</v>
      </c>
      <c r="F593" s="52">
        <f t="shared" si="119"/>
        <v>29.109529023799357</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0</v>
      </c>
      <c r="E599" s="51">
        <f t="shared" si="169"/>
        <v>133795.79999999999</v>
      </c>
      <c r="F599" s="52" t="str">
        <f t="shared" si="119"/>
        <v>-</v>
      </c>
    </row>
    <row r="600" spans="1:6" ht="12.75" customHeight="1" x14ac:dyDescent="0.2">
      <c r="A600" s="53">
        <v>5422</v>
      </c>
      <c r="B600" s="85" t="s">
        <v>1198</v>
      </c>
      <c r="C600" s="50" t="s">
        <v>1199</v>
      </c>
      <c r="D600" s="242">
        <v>0</v>
      </c>
      <c r="E600" s="242">
        <v>133795.79999999999</v>
      </c>
      <c r="F600" s="52" t="str">
        <f t="shared" si="119"/>
        <v>-</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2950506.05</v>
      </c>
      <c r="E605" s="51">
        <f t="shared" si="171"/>
        <v>784775.31</v>
      </c>
      <c r="F605" s="52">
        <f t="shared" si="119"/>
        <v>26.597990199003323</v>
      </c>
    </row>
    <row r="606" spans="1:6" ht="24" x14ac:dyDescent="0.2">
      <c r="A606" s="53">
        <v>5443</v>
      </c>
      <c r="B606" s="85" t="s">
        <v>1210</v>
      </c>
      <c r="C606" s="50" t="s">
        <v>1211</v>
      </c>
      <c r="D606" s="242">
        <v>2950506.05</v>
      </c>
      <c r="E606" s="242">
        <v>784775.31</v>
      </c>
      <c r="F606" s="52">
        <f t="shared" si="119"/>
        <v>26.597990199003323</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440011.98</v>
      </c>
      <c r="E617" s="51">
        <f t="shared" si="173"/>
        <v>68392.72</v>
      </c>
      <c r="F617" s="52">
        <f t="shared" si="119"/>
        <v>15.543376796240867</v>
      </c>
    </row>
    <row r="618" spans="1:6" ht="12.75" customHeight="1" x14ac:dyDescent="0.2">
      <c r="A618" s="53">
        <v>5471</v>
      </c>
      <c r="B618" s="85" t="s">
        <v>1234</v>
      </c>
      <c r="C618" s="50" t="s">
        <v>1235</v>
      </c>
      <c r="D618" s="242">
        <v>440011.98</v>
      </c>
      <c r="E618" s="242">
        <v>68392.72</v>
      </c>
      <c r="F618" s="52">
        <f t="shared" si="119"/>
        <v>15.543376796240867</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2963571.01</v>
      </c>
      <c r="E636" s="51">
        <f t="shared" si="179"/>
        <v>986963.83000000007</v>
      </c>
      <c r="F636" s="52">
        <f t="shared" si="119"/>
        <v>33.303194918214565</v>
      </c>
    </row>
    <row r="637" spans="1:6" ht="12.75" customHeight="1" x14ac:dyDescent="0.2">
      <c r="A637" s="53">
        <v>92213</v>
      </c>
      <c r="B637" s="85" t="s">
        <v>1272</v>
      </c>
      <c r="C637" s="50" t="s">
        <v>1273</v>
      </c>
      <c r="D637" s="242">
        <v>27896412.379999999</v>
      </c>
      <c r="E637" s="242">
        <v>18515514.489999998</v>
      </c>
      <c r="F637" s="52">
        <f t="shared" si="119"/>
        <v>66.372385946210329</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280274917.1699999</v>
      </c>
      <c r="E639" s="51">
        <f t="shared" si="180"/>
        <v>226708802.97999999</v>
      </c>
      <c r="F639" s="52">
        <f t="shared" si="119"/>
        <v>80.88800998288778</v>
      </c>
    </row>
    <row r="640" spans="1:6" ht="12.75" customHeight="1" x14ac:dyDescent="0.2">
      <c r="A640" s="53" t="s">
        <v>609</v>
      </c>
      <c r="B640" s="85" t="s">
        <v>1278</v>
      </c>
      <c r="C640" s="50" t="s">
        <v>1279</v>
      </c>
      <c r="D640" s="51">
        <f t="shared" ref="D640:E640" si="181">D413+D528</f>
        <v>290389610.56999999</v>
      </c>
      <c r="E640" s="51">
        <f t="shared" si="181"/>
        <v>234494709.38000003</v>
      </c>
      <c r="F640" s="52">
        <f t="shared" si="119"/>
        <v>80.751755863343405</v>
      </c>
    </row>
    <row r="641" spans="1:6" ht="12.75" customHeight="1" x14ac:dyDescent="0.2">
      <c r="A641" s="53" t="s">
        <v>609</v>
      </c>
      <c r="B641" s="85" t="s">
        <v>1280</v>
      </c>
      <c r="C641" s="50" t="s">
        <v>1281</v>
      </c>
      <c r="D641" s="51">
        <f t="shared" ref="D641:E641" si="182">IF(D639&gt;=D640,D639-D640,0)</f>
        <v>0</v>
      </c>
      <c r="E641" s="51">
        <f t="shared" si="182"/>
        <v>0</v>
      </c>
      <c r="F641" s="52" t="str">
        <f t="shared" si="119"/>
        <v>-</v>
      </c>
    </row>
    <row r="642" spans="1:6" ht="12.75" customHeight="1" x14ac:dyDescent="0.2">
      <c r="A642" s="53" t="s">
        <v>609</v>
      </c>
      <c r="B642" s="85" t="s">
        <v>1282</v>
      </c>
      <c r="C642" s="50" t="s">
        <v>1283</v>
      </c>
      <c r="D642" s="51">
        <f t="shared" ref="D642:E642" si="183">IF(D640&gt;=D639,D640-D639,0)</f>
        <v>10114693.400000095</v>
      </c>
      <c r="E642" s="51">
        <f t="shared" si="183"/>
        <v>7785906.4000000358</v>
      </c>
      <c r="F642" s="52">
        <f t="shared" si="119"/>
        <v>76.976197815348129</v>
      </c>
    </row>
    <row r="643" spans="1:6" ht="24" x14ac:dyDescent="0.2">
      <c r="A643" s="60" t="s">
        <v>1284</v>
      </c>
      <c r="B643" s="85" t="s">
        <v>1285</v>
      </c>
      <c r="C643" s="61" t="s">
        <v>1284</v>
      </c>
      <c r="D643" s="51">
        <f t="shared" ref="D643:E643" si="184">IF(D416-D417+D637-D638&gt;=0,D416-D417+D637-D638,0)</f>
        <v>0</v>
      </c>
      <c r="E643" s="51">
        <f t="shared" si="184"/>
        <v>1738928.2900000103</v>
      </c>
      <c r="F643" s="52" t="str">
        <f t="shared" si="119"/>
        <v>-</v>
      </c>
    </row>
    <row r="644" spans="1:6" ht="24" x14ac:dyDescent="0.2">
      <c r="A644" s="60" t="s">
        <v>1286</v>
      </c>
      <c r="B644" s="85" t="s">
        <v>1287</v>
      </c>
      <c r="C644" s="61" t="s">
        <v>1286</v>
      </c>
      <c r="D644" s="51">
        <f t="shared" ref="D644:E644" si="185">IF(D417-D416+D638-D637&gt;=0,D417-D416+D638-D637,0)</f>
        <v>27351599.440000001</v>
      </c>
      <c r="E644" s="51">
        <f t="shared" si="185"/>
        <v>0</v>
      </c>
      <c r="F644" s="52">
        <f t="shared" si="119"/>
        <v>0</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37466292.840000093</v>
      </c>
      <c r="E646" s="51">
        <f t="shared" si="187"/>
        <v>6046978.1100000255</v>
      </c>
      <c r="F646" s="52">
        <f t="shared" si="119"/>
        <v>16.139782326006106</v>
      </c>
    </row>
    <row r="647" spans="1:6" ht="24" x14ac:dyDescent="0.2">
      <c r="A647" s="55" t="s">
        <v>1292</v>
      </c>
      <c r="B647" s="233" t="s">
        <v>1293</v>
      </c>
      <c r="C647" s="56" t="s">
        <v>1292</v>
      </c>
      <c r="D647" s="243">
        <v>4304708.6500000004</v>
      </c>
      <c r="E647" s="243">
        <v>3889235.37</v>
      </c>
      <c r="F647" s="57">
        <f t="shared" si="119"/>
        <v>90.348399536865287</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26835977.960000001</v>
      </c>
      <c r="E649" s="242">
        <v>26877309.57</v>
      </c>
      <c r="F649" s="52">
        <f t="shared" ref="F649:F724" si="188">IF(D649&lt;&gt;0,IF(E649/D649&gt;=100,"&gt;&gt;100",E649/D649*100),"-")</f>
        <v>100.15401566531916</v>
      </c>
    </row>
    <row r="650" spans="1:6" ht="12.75" customHeight="1" x14ac:dyDescent="0.2">
      <c r="A650" s="53" t="s">
        <v>1297</v>
      </c>
      <c r="B650" s="85" t="s">
        <v>1298</v>
      </c>
      <c r="C650" s="50" t="s">
        <v>1297</v>
      </c>
      <c r="D650" s="242">
        <v>303176521.11000001</v>
      </c>
      <c r="E650" s="242">
        <v>221378896.03999999</v>
      </c>
      <c r="F650" s="52">
        <f t="shared" si="188"/>
        <v>73.019802202848751</v>
      </c>
    </row>
    <row r="651" spans="1:6" ht="12.75" customHeight="1" x14ac:dyDescent="0.2">
      <c r="A651" s="53" t="s">
        <v>1299</v>
      </c>
      <c r="B651" s="85" t="s">
        <v>1300</v>
      </c>
      <c r="C651" s="50" t="s">
        <v>1299</v>
      </c>
      <c r="D651" s="242">
        <v>302088904.93000001</v>
      </c>
      <c r="E651" s="242">
        <v>221429059.02000001</v>
      </c>
      <c r="F651" s="52">
        <f t="shared" si="188"/>
        <v>73.299302094960922</v>
      </c>
    </row>
    <row r="652" spans="1:6" ht="24" x14ac:dyDescent="0.2">
      <c r="A652" s="53">
        <v>11</v>
      </c>
      <c r="B652" s="85" t="s">
        <v>1301</v>
      </c>
      <c r="C652" s="50" t="s">
        <v>1302</v>
      </c>
      <c r="D652" s="51">
        <f t="shared" ref="D652:E652" si="189">+D649+D650-D651</f>
        <v>27923594.139999986</v>
      </c>
      <c r="E652" s="51">
        <f t="shared" si="189"/>
        <v>26827146.589999974</v>
      </c>
      <c r="F652" s="52">
        <f t="shared" si="188"/>
        <v>96.073401065411659</v>
      </c>
    </row>
    <row r="653" spans="1:6" ht="24" x14ac:dyDescent="0.2">
      <c r="A653" s="53" t="s">
        <v>609</v>
      </c>
      <c r="B653" s="85" t="s">
        <v>1303</v>
      </c>
      <c r="C653" s="50" t="s">
        <v>1304</v>
      </c>
      <c r="D653" s="262">
        <v>211</v>
      </c>
      <c r="E653" s="262">
        <v>212</v>
      </c>
      <c r="F653" s="52">
        <f t="shared" si="188"/>
        <v>100.47393364928909</v>
      </c>
    </row>
    <row r="654" spans="1:6" ht="24" x14ac:dyDescent="0.2">
      <c r="A654" s="53" t="s">
        <v>609</v>
      </c>
      <c r="B654" s="85" t="s">
        <v>1305</v>
      </c>
      <c r="C654" s="50" t="s">
        <v>1306</v>
      </c>
      <c r="D654" s="262">
        <v>4849</v>
      </c>
      <c r="E654" s="262">
        <v>3861</v>
      </c>
      <c r="F654" s="52">
        <f t="shared" si="188"/>
        <v>79.624664879356573</v>
      </c>
    </row>
    <row r="655" spans="1:6" ht="12.75" customHeight="1" x14ac:dyDescent="0.2">
      <c r="A655" s="53" t="s">
        <v>609</v>
      </c>
      <c r="B655" s="85" t="s">
        <v>1307</v>
      </c>
      <c r="C655" s="50" t="s">
        <v>1308</v>
      </c>
      <c r="D655" s="262">
        <v>203</v>
      </c>
      <c r="E655" s="262">
        <v>202</v>
      </c>
      <c r="F655" s="52">
        <f t="shared" si="188"/>
        <v>99.50738916256158</v>
      </c>
    </row>
    <row r="656" spans="1:6" ht="12.75" customHeight="1" x14ac:dyDescent="0.2">
      <c r="A656" s="53" t="s">
        <v>609</v>
      </c>
      <c r="B656" s="85" t="s">
        <v>1309</v>
      </c>
      <c r="C656" s="50" t="s">
        <v>1310</v>
      </c>
      <c r="D656" s="262">
        <v>4184</v>
      </c>
      <c r="E656" s="262">
        <v>3411</v>
      </c>
      <c r="F656" s="52">
        <f t="shared" si="188"/>
        <v>81.524856596558308</v>
      </c>
    </row>
    <row r="657" spans="1:6" ht="24" x14ac:dyDescent="0.2">
      <c r="A657" s="53" t="s">
        <v>1311</v>
      </c>
      <c r="B657" s="85" t="s">
        <v>1312</v>
      </c>
      <c r="C657" s="50" t="s">
        <v>1313</v>
      </c>
      <c r="D657" s="242">
        <v>2281216.0699999998</v>
      </c>
      <c r="E657" s="242">
        <v>3274418.38</v>
      </c>
      <c r="F657" s="52">
        <f t="shared" si="188"/>
        <v>143.53828307022229</v>
      </c>
    </row>
    <row r="658" spans="1:6" ht="12.75" customHeight="1" x14ac:dyDescent="0.2">
      <c r="A658" s="53">
        <v>61315</v>
      </c>
      <c r="B658" s="85" t="s">
        <v>1314</v>
      </c>
      <c r="C658" s="50" t="s">
        <v>1315</v>
      </c>
      <c r="D658" s="242">
        <v>0</v>
      </c>
      <c r="E658" s="242">
        <v>0</v>
      </c>
      <c r="F658" s="52" t="str">
        <f t="shared" si="188"/>
        <v>-</v>
      </c>
    </row>
    <row r="659" spans="1:6" ht="12.75" customHeight="1" x14ac:dyDescent="0.2">
      <c r="A659" s="53">
        <v>61451</v>
      </c>
      <c r="B659" s="85" t="s">
        <v>1316</v>
      </c>
      <c r="C659" s="50" t="s">
        <v>1317</v>
      </c>
      <c r="D659" s="242">
        <v>854882.61</v>
      </c>
      <c r="E659" s="242">
        <v>945147.3</v>
      </c>
      <c r="F659" s="52">
        <f t="shared" si="188"/>
        <v>110.55872337840631</v>
      </c>
    </row>
    <row r="660" spans="1:6" ht="12.75" customHeight="1" x14ac:dyDescent="0.2">
      <c r="A660" s="53">
        <v>61453</v>
      </c>
      <c r="B660" s="85" t="s">
        <v>1318</v>
      </c>
      <c r="C660" s="50" t="s">
        <v>1319</v>
      </c>
      <c r="D660" s="242">
        <v>0</v>
      </c>
      <c r="E660" s="242">
        <v>0</v>
      </c>
      <c r="F660" s="52" t="str">
        <f t="shared" si="188"/>
        <v>-</v>
      </c>
    </row>
    <row r="661" spans="1:6" ht="12.75" customHeight="1" x14ac:dyDescent="0.2">
      <c r="A661" s="53">
        <v>63311</v>
      </c>
      <c r="B661" s="85" t="s">
        <v>1320</v>
      </c>
      <c r="C661" s="50" t="s">
        <v>1321</v>
      </c>
      <c r="D661" s="242">
        <v>9336579.4800000004</v>
      </c>
      <c r="E661" s="242">
        <v>8090475.46</v>
      </c>
      <c r="F661" s="52">
        <f t="shared" si="188"/>
        <v>86.653527422228933</v>
      </c>
    </row>
    <row r="662" spans="1:6" ht="12.75" customHeight="1" x14ac:dyDescent="0.2">
      <c r="A662" s="53">
        <v>63312</v>
      </c>
      <c r="B662" s="85" t="s">
        <v>1322</v>
      </c>
      <c r="C662" s="50" t="s">
        <v>1323</v>
      </c>
      <c r="D662" s="242">
        <v>785.85</v>
      </c>
      <c r="E662" s="242">
        <v>1872.05</v>
      </c>
      <c r="F662" s="52">
        <f t="shared" si="188"/>
        <v>238.21976204110194</v>
      </c>
    </row>
    <row r="663" spans="1:6" ht="12.75" customHeight="1" x14ac:dyDescent="0.2">
      <c r="A663" s="53">
        <v>63313</v>
      </c>
      <c r="B663" s="85" t="s">
        <v>1324</v>
      </c>
      <c r="C663" s="50" t="s">
        <v>1325</v>
      </c>
      <c r="D663" s="242">
        <v>506161.91999999998</v>
      </c>
      <c r="E663" s="242">
        <v>545610.32999999996</v>
      </c>
      <c r="F663" s="52">
        <f t="shared" si="188"/>
        <v>107.79363449545947</v>
      </c>
    </row>
    <row r="664" spans="1:6" ht="12.75" customHeight="1" x14ac:dyDescent="0.2">
      <c r="A664" s="53">
        <v>63314</v>
      </c>
      <c r="B664" s="85" t="s">
        <v>1326</v>
      </c>
      <c r="C664" s="50" t="s">
        <v>1327</v>
      </c>
      <c r="D664" s="242">
        <v>116974.62</v>
      </c>
      <c r="E664" s="242">
        <v>119785.93</v>
      </c>
      <c r="F664" s="52">
        <f t="shared" si="188"/>
        <v>102.40335040199318</v>
      </c>
    </row>
    <row r="665" spans="1:6" ht="12.75" customHeight="1" x14ac:dyDescent="0.2">
      <c r="A665" s="53">
        <v>63321</v>
      </c>
      <c r="B665" s="85" t="s">
        <v>1328</v>
      </c>
      <c r="C665" s="50" t="s">
        <v>1329</v>
      </c>
      <c r="D665" s="242">
        <v>106197384.06999999</v>
      </c>
      <c r="E665" s="242">
        <v>55740202.170000002</v>
      </c>
      <c r="F665" s="52">
        <f t="shared" si="188"/>
        <v>52.487358947805021</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3982</v>
      </c>
      <c r="F668" s="52" t="str">
        <f t="shared" si="188"/>
        <v>-</v>
      </c>
    </row>
    <row r="669" spans="1:6" ht="12.75" customHeight="1" x14ac:dyDescent="0.2">
      <c r="A669" s="53">
        <v>63414</v>
      </c>
      <c r="B669" s="85" t="s">
        <v>1336</v>
      </c>
      <c r="C669" s="50" t="s">
        <v>1337</v>
      </c>
      <c r="D669" s="242">
        <v>4377429.38</v>
      </c>
      <c r="E669" s="242">
        <v>888212.96</v>
      </c>
      <c r="F669" s="52">
        <f t="shared" si="188"/>
        <v>20.290743331192242</v>
      </c>
    </row>
    <row r="670" spans="1:6" ht="12.75" customHeight="1" x14ac:dyDescent="0.2">
      <c r="A670" s="53">
        <v>63415</v>
      </c>
      <c r="B670" s="85" t="s">
        <v>1338</v>
      </c>
      <c r="C670" s="50" t="s">
        <v>1339</v>
      </c>
      <c r="D670" s="242">
        <v>0</v>
      </c>
      <c r="E670" s="242">
        <v>3846.76</v>
      </c>
      <c r="F670" s="52" t="str">
        <f t="shared" si="188"/>
        <v>-</v>
      </c>
    </row>
    <row r="671" spans="1:6" ht="24" x14ac:dyDescent="0.2">
      <c r="A671" s="53">
        <v>63416</v>
      </c>
      <c r="B671" s="232" t="s">
        <v>1340</v>
      </c>
      <c r="C671" s="50" t="s">
        <v>1341</v>
      </c>
      <c r="D671" s="242">
        <v>260</v>
      </c>
      <c r="E671" s="242">
        <v>30</v>
      </c>
      <c r="F671" s="52">
        <f t="shared" si="188"/>
        <v>11.538461538461538</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41461892.899999999</v>
      </c>
      <c r="E675" s="242">
        <v>49289424.18</v>
      </c>
      <c r="F675" s="52">
        <f t="shared" si="188"/>
        <v>118.87885654154493</v>
      </c>
    </row>
    <row r="676" spans="1:6" ht="24" x14ac:dyDescent="0.2">
      <c r="A676" s="53">
        <v>63613</v>
      </c>
      <c r="B676" s="232" t="s">
        <v>1350</v>
      </c>
      <c r="C676" s="50" t="s">
        <v>1351</v>
      </c>
      <c r="D676" s="242">
        <v>2782891.28</v>
      </c>
      <c r="E676" s="242">
        <v>3683421.13</v>
      </c>
      <c r="F676" s="52">
        <f t="shared" si="188"/>
        <v>132.35950525526818</v>
      </c>
    </row>
    <row r="677" spans="1:6" ht="24" x14ac:dyDescent="0.2">
      <c r="A677" s="53">
        <v>63622</v>
      </c>
      <c r="B677" s="232" t="s">
        <v>1352</v>
      </c>
      <c r="C677" s="50" t="s">
        <v>1353</v>
      </c>
      <c r="D677" s="242">
        <v>570650.55000000005</v>
      </c>
      <c r="E677" s="242">
        <v>1631864.2</v>
      </c>
      <c r="F677" s="52">
        <f t="shared" si="188"/>
        <v>285.96558787159665</v>
      </c>
    </row>
    <row r="678" spans="1:6" ht="24" x14ac:dyDescent="0.2">
      <c r="A678" s="53">
        <v>63623</v>
      </c>
      <c r="B678" s="232" t="s">
        <v>1354</v>
      </c>
      <c r="C678" s="50" t="s">
        <v>1355</v>
      </c>
      <c r="D678" s="242">
        <v>1068532.96</v>
      </c>
      <c r="E678" s="242">
        <v>313511.67999999999</v>
      </c>
      <c r="F678" s="52">
        <f t="shared" si="188"/>
        <v>29.34038459609145</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2243399.59</v>
      </c>
      <c r="E694" s="242">
        <v>1671758.83</v>
      </c>
      <c r="F694" s="52">
        <f t="shared" si="188"/>
        <v>74.518995075683335</v>
      </c>
    </row>
    <row r="695" spans="1:6" ht="12.75" customHeight="1" x14ac:dyDescent="0.2">
      <c r="A695" s="53">
        <v>63812</v>
      </c>
      <c r="B695" s="232" t="s">
        <v>1373</v>
      </c>
      <c r="C695" s="50" t="s">
        <v>1374</v>
      </c>
      <c r="D695" s="242">
        <v>0</v>
      </c>
      <c r="E695" s="242">
        <v>46381</v>
      </c>
      <c r="F695" s="52" t="str">
        <f t="shared" si="188"/>
        <v>-</v>
      </c>
    </row>
    <row r="696" spans="1:6" ht="24" x14ac:dyDescent="0.2">
      <c r="A696" s="53" t="s">
        <v>1375</v>
      </c>
      <c r="B696" s="232" t="s">
        <v>1376</v>
      </c>
      <c r="C696" s="50" t="s">
        <v>1375</v>
      </c>
      <c r="D696" s="242">
        <v>8597.58</v>
      </c>
      <c r="E696" s="242">
        <v>63458.09</v>
      </c>
      <c r="F696" s="52">
        <f t="shared" si="188"/>
        <v>738.0924632280246</v>
      </c>
    </row>
    <row r="697" spans="1:6" ht="24" x14ac:dyDescent="0.2">
      <c r="A697" s="53" t="s">
        <v>1377</v>
      </c>
      <c r="B697" s="232" t="s">
        <v>1378</v>
      </c>
      <c r="C697" s="50" t="s">
        <v>1377</v>
      </c>
      <c r="D697" s="242">
        <v>328809.26</v>
      </c>
      <c r="E697" s="242">
        <v>537386.48</v>
      </c>
      <c r="F697" s="52">
        <f t="shared" si="188"/>
        <v>163.4341076647294</v>
      </c>
    </row>
    <row r="698" spans="1:6" ht="12.75" customHeight="1" x14ac:dyDescent="0.2">
      <c r="A698" s="53">
        <v>63821</v>
      </c>
      <c r="B698" s="232" t="s">
        <v>1379</v>
      </c>
      <c r="C698" s="50" t="s">
        <v>1380</v>
      </c>
      <c r="D698" s="242">
        <v>191469.95</v>
      </c>
      <c r="E698" s="242">
        <v>13571440.84</v>
      </c>
      <c r="F698" s="52">
        <f t="shared" si="188"/>
        <v>7088.0265232220509</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0</v>
      </c>
      <c r="E701" s="242">
        <v>27671.26</v>
      </c>
      <c r="F701" s="52" t="str">
        <f t="shared" si="188"/>
        <v>-</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3701633.08</v>
      </c>
      <c r="E710" s="242">
        <v>5380049.7699999996</v>
      </c>
      <c r="F710" s="52">
        <f t="shared" si="188"/>
        <v>145.34260024497078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19030.64</v>
      </c>
      <c r="E712" s="242">
        <v>40013.160000000003</v>
      </c>
      <c r="F712" s="52">
        <f t="shared" si="188"/>
        <v>210.25651265538104</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182673.55</v>
      </c>
      <c r="E716" s="242">
        <v>162834.6</v>
      </c>
      <c r="F716" s="52">
        <f t="shared" si="188"/>
        <v>89.139670193084882</v>
      </c>
    </row>
    <row r="717" spans="1:6" ht="12.75" customHeight="1" x14ac:dyDescent="0.2">
      <c r="A717" s="53">
        <v>31215</v>
      </c>
      <c r="B717" s="85" t="s">
        <v>1414</v>
      </c>
      <c r="C717" s="50" t="s">
        <v>1415</v>
      </c>
      <c r="D717" s="242">
        <v>337081.38</v>
      </c>
      <c r="E717" s="242">
        <v>218373.16</v>
      </c>
      <c r="F717" s="52">
        <f t="shared" si="188"/>
        <v>64.783513108911563</v>
      </c>
    </row>
    <row r="718" spans="1:6" ht="12.75" customHeight="1" x14ac:dyDescent="0.2">
      <c r="A718" s="53">
        <v>32121</v>
      </c>
      <c r="B718" s="85" t="s">
        <v>1416</v>
      </c>
      <c r="C718" s="50" t="s">
        <v>1417</v>
      </c>
      <c r="D718" s="242">
        <v>3741599.81</v>
      </c>
      <c r="E718" s="242">
        <v>2984461.41</v>
      </c>
      <c r="F718" s="52">
        <f t="shared" si="188"/>
        <v>79.764313704089048</v>
      </c>
    </row>
    <row r="719" spans="1:6" ht="12.75" customHeight="1" x14ac:dyDescent="0.2">
      <c r="A719" s="53" t="s">
        <v>1418</v>
      </c>
      <c r="B719" s="85" t="s">
        <v>1419</v>
      </c>
      <c r="C719" s="50" t="s">
        <v>1418</v>
      </c>
      <c r="D719" s="242">
        <v>11117.9</v>
      </c>
      <c r="E719" s="242">
        <v>4749.16</v>
      </c>
      <c r="F719" s="52">
        <f t="shared" si="188"/>
        <v>42.716340316066884</v>
      </c>
    </row>
    <row r="720" spans="1:6" ht="12.75" customHeight="1" x14ac:dyDescent="0.2">
      <c r="A720" s="53" t="s">
        <v>1420</v>
      </c>
      <c r="B720" s="85" t="s">
        <v>1421</v>
      </c>
      <c r="C720" s="50" t="s">
        <v>1420</v>
      </c>
      <c r="D720" s="242">
        <v>138523.18</v>
      </c>
      <c r="E720" s="242">
        <v>195379.98</v>
      </c>
      <c r="F720" s="52">
        <f t="shared" si="188"/>
        <v>141.04497167910816</v>
      </c>
    </row>
    <row r="721" spans="1:6" ht="12.75" customHeight="1" x14ac:dyDescent="0.2">
      <c r="A721" s="53" t="s">
        <v>1422</v>
      </c>
      <c r="B721" s="85" t="s">
        <v>1423</v>
      </c>
      <c r="C721" s="50" t="s">
        <v>1422</v>
      </c>
      <c r="D721" s="242">
        <v>372042.91</v>
      </c>
      <c r="E721" s="242">
        <v>162465.42000000001</v>
      </c>
      <c r="F721" s="52">
        <f t="shared" si="188"/>
        <v>43.668462866286049</v>
      </c>
    </row>
    <row r="722" spans="1:6" ht="12.75" customHeight="1" x14ac:dyDescent="0.2">
      <c r="A722" s="53" t="s">
        <v>1424</v>
      </c>
      <c r="B722" s="85" t="s">
        <v>1425</v>
      </c>
      <c r="C722" s="50" t="s">
        <v>1424</v>
      </c>
      <c r="D722" s="242">
        <v>1017470.65</v>
      </c>
      <c r="E722" s="242">
        <v>890675.46</v>
      </c>
      <c r="F722" s="52">
        <f t="shared" si="188"/>
        <v>87.538196802040432</v>
      </c>
    </row>
    <row r="723" spans="1:6" ht="12.75" customHeight="1" x14ac:dyDescent="0.2">
      <c r="A723" s="53" t="s">
        <v>1426</v>
      </c>
      <c r="B723" s="85" t="s">
        <v>1427</v>
      </c>
      <c r="C723" s="50" t="s">
        <v>1426</v>
      </c>
      <c r="D723" s="242">
        <v>5991.45</v>
      </c>
      <c r="E723" s="242">
        <v>10572.7</v>
      </c>
      <c r="F723" s="52">
        <f t="shared" si="188"/>
        <v>176.46312662210318</v>
      </c>
    </row>
    <row r="724" spans="1:6" ht="12.75" customHeight="1" x14ac:dyDescent="0.2">
      <c r="A724" s="53" t="s">
        <v>1428</v>
      </c>
      <c r="B724" s="85" t="s">
        <v>1429</v>
      </c>
      <c r="C724" s="50" t="s">
        <v>1428</v>
      </c>
      <c r="D724" s="242">
        <v>14471.12</v>
      </c>
      <c r="E724" s="242">
        <v>24197.9</v>
      </c>
      <c r="F724" s="52">
        <f t="shared" si="188"/>
        <v>167.21511534698075</v>
      </c>
    </row>
    <row r="725" spans="1:6" ht="12.75" customHeight="1" x14ac:dyDescent="0.2">
      <c r="A725" s="53">
        <v>32911</v>
      </c>
      <c r="B725" s="85" t="s">
        <v>1430</v>
      </c>
      <c r="C725" s="50" t="s">
        <v>1431</v>
      </c>
      <c r="D725" s="242">
        <v>279526.58</v>
      </c>
      <c r="E725" s="242">
        <v>244127.67</v>
      </c>
      <c r="F725" s="52">
        <f t="shared" ref="F725:F979" si="190">IF(D725&lt;&gt;0,IF(E725/D725&gt;=100,"&gt;&gt;100",E725/D725*100),"-")</f>
        <v>87.336120235864513</v>
      </c>
    </row>
    <row r="726" spans="1:6" ht="12.75" customHeight="1" x14ac:dyDescent="0.2">
      <c r="A726" s="53" t="s">
        <v>1432</v>
      </c>
      <c r="B726" s="85" t="s">
        <v>1433</v>
      </c>
      <c r="C726" s="50" t="s">
        <v>1432</v>
      </c>
      <c r="D726" s="242">
        <v>67627.14</v>
      </c>
      <c r="E726" s="242">
        <v>66325.27</v>
      </c>
      <c r="F726" s="52">
        <f t="shared" si="190"/>
        <v>98.074929680598657</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13534.2</v>
      </c>
      <c r="E739" s="242">
        <v>12850.04</v>
      </c>
      <c r="F739" s="52">
        <f t="shared" si="190"/>
        <v>94.944954264012651</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358365.98</v>
      </c>
      <c r="E742" s="242">
        <v>174578.73</v>
      </c>
      <c r="F742" s="52">
        <f t="shared" si="190"/>
        <v>48.715207286138046</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760.86</v>
      </c>
      <c r="E748" s="242">
        <v>465.23</v>
      </c>
      <c r="F748" s="52">
        <f t="shared" si="190"/>
        <v>61.145282969271619</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33547.199999999997</v>
      </c>
      <c r="E758" s="242">
        <v>460.67</v>
      </c>
      <c r="F758" s="52">
        <f t="shared" si="190"/>
        <v>1.3731995516764441</v>
      </c>
    </row>
    <row r="759" spans="1:6" ht="12.75" customHeight="1" x14ac:dyDescent="0.2">
      <c r="A759" s="53">
        <v>35231</v>
      </c>
      <c r="B759" s="85" t="s">
        <v>1498</v>
      </c>
      <c r="C759" s="50" t="s">
        <v>1499</v>
      </c>
      <c r="D759" s="242">
        <v>200712.94</v>
      </c>
      <c r="E759" s="242">
        <v>267382.68</v>
      </c>
      <c r="F759" s="52">
        <f t="shared" si="190"/>
        <v>133.21646327336941</v>
      </c>
    </row>
    <row r="760" spans="1:6" ht="12.75" customHeight="1" x14ac:dyDescent="0.2">
      <c r="A760" s="53">
        <v>35232</v>
      </c>
      <c r="B760" s="85" t="s">
        <v>1500</v>
      </c>
      <c r="C760" s="50" t="s">
        <v>1501</v>
      </c>
      <c r="D760" s="242">
        <v>169649.61</v>
      </c>
      <c r="E760" s="242">
        <v>286899.12</v>
      </c>
      <c r="F760" s="52">
        <f t="shared" si="190"/>
        <v>169.11274950764698</v>
      </c>
    </row>
    <row r="761" spans="1:6" ht="12.75" customHeight="1" x14ac:dyDescent="0.2">
      <c r="A761" s="53">
        <v>36313</v>
      </c>
      <c r="B761" s="85" t="s">
        <v>1502</v>
      </c>
      <c r="C761" s="50" t="s">
        <v>1503</v>
      </c>
      <c r="D761" s="242">
        <v>2090842.91</v>
      </c>
      <c r="E761" s="242">
        <v>3921033.88</v>
      </c>
      <c r="F761" s="52">
        <f t="shared" si="190"/>
        <v>187.53364307029648</v>
      </c>
    </row>
    <row r="762" spans="1:6" ht="12.75" customHeight="1" x14ac:dyDescent="0.2">
      <c r="A762" s="53">
        <v>36314</v>
      </c>
      <c r="B762" s="85" t="s">
        <v>1504</v>
      </c>
      <c r="C762" s="50" t="s">
        <v>1505</v>
      </c>
      <c r="D762" s="242">
        <v>0</v>
      </c>
      <c r="E762" s="242">
        <v>0</v>
      </c>
      <c r="F762" s="52" t="str">
        <f t="shared" si="190"/>
        <v>-</v>
      </c>
    </row>
    <row r="763" spans="1:6" ht="12.75" customHeight="1" x14ac:dyDescent="0.2">
      <c r="A763" s="53">
        <v>36315</v>
      </c>
      <c r="B763" s="85" t="s">
        <v>1506</v>
      </c>
      <c r="C763" s="50" t="s">
        <v>1507</v>
      </c>
      <c r="D763" s="242">
        <v>234571.69</v>
      </c>
      <c r="E763" s="242">
        <v>7266.6</v>
      </c>
      <c r="F763" s="52">
        <f t="shared" si="190"/>
        <v>3.097816279534841</v>
      </c>
    </row>
    <row r="764" spans="1:6" ht="12.75" customHeight="1" x14ac:dyDescent="0.2">
      <c r="A764" s="53">
        <v>36316</v>
      </c>
      <c r="B764" s="85" t="s">
        <v>1508</v>
      </c>
      <c r="C764" s="50" t="s">
        <v>1509</v>
      </c>
      <c r="D764" s="242">
        <v>53681.37</v>
      </c>
      <c r="E764" s="242">
        <v>26500</v>
      </c>
      <c r="F764" s="52">
        <f t="shared" si="190"/>
        <v>49.365357106199035</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763576.74</v>
      </c>
      <c r="E767" s="242">
        <v>1253418.01</v>
      </c>
      <c r="F767" s="52">
        <f t="shared" si="190"/>
        <v>164.15088940503873</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0</v>
      </c>
      <c r="E774" s="242">
        <v>0</v>
      </c>
      <c r="F774" s="52" t="str">
        <f t="shared" si="190"/>
        <v>-</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336814.64</v>
      </c>
      <c r="E795" s="242">
        <v>0</v>
      </c>
      <c r="F795" s="52">
        <f t="shared" si="190"/>
        <v>0</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23400</v>
      </c>
      <c r="E815" s="242">
        <v>0</v>
      </c>
      <c r="F815" s="52">
        <f t="shared" si="190"/>
        <v>0</v>
      </c>
    </row>
    <row r="816" spans="1:6" ht="12.75" customHeight="1" x14ac:dyDescent="0.2">
      <c r="A816" s="53" t="s">
        <v>1612</v>
      </c>
      <c r="B816" s="85" t="s">
        <v>1613</v>
      </c>
      <c r="C816" s="50" t="s">
        <v>1612</v>
      </c>
      <c r="D816" s="242">
        <v>28736.79</v>
      </c>
      <c r="E816" s="242">
        <v>27797.8</v>
      </c>
      <c r="F816" s="52">
        <f t="shared" si="190"/>
        <v>96.732446456267368</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200508.54</v>
      </c>
      <c r="E819" s="242">
        <v>143418.98000000001</v>
      </c>
      <c r="F819" s="52">
        <f t="shared" si="190"/>
        <v>71.527616728943315</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31560</v>
      </c>
      <c r="E823" s="242">
        <v>26696</v>
      </c>
      <c r="F823" s="52">
        <f t="shared" si="190"/>
        <v>84.588086185044361</v>
      </c>
    </row>
    <row r="824" spans="1:6" ht="12.75" customHeight="1" x14ac:dyDescent="0.2">
      <c r="A824" s="53">
        <v>37221</v>
      </c>
      <c r="B824" s="85" t="s">
        <v>1628</v>
      </c>
      <c r="C824" s="50" t="s">
        <v>1629</v>
      </c>
      <c r="D824" s="242">
        <v>6237.85</v>
      </c>
      <c r="E824" s="242">
        <v>8752.7099999999991</v>
      </c>
      <c r="F824" s="52">
        <f t="shared" si="190"/>
        <v>140.31613456559549</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832093.92</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178639.88</v>
      </c>
      <c r="E828" s="242">
        <v>203833.52</v>
      </c>
      <c r="F828" s="52">
        <f t="shared" si="190"/>
        <v>114.10303231282958</v>
      </c>
    </row>
    <row r="829" spans="1:6" ht="12.75" customHeight="1" x14ac:dyDescent="0.2">
      <c r="A829" s="53">
        <v>38117</v>
      </c>
      <c r="B829" s="85" t="s">
        <v>1637</v>
      </c>
      <c r="C829" s="50" t="s">
        <v>1638</v>
      </c>
      <c r="D829" s="242">
        <v>3873128</v>
      </c>
      <c r="E829" s="242">
        <v>1415</v>
      </c>
      <c r="F829" s="52">
        <f t="shared" si="190"/>
        <v>3.6533778382743867E-2</v>
      </c>
    </row>
    <row r="830" spans="1:6" ht="12.75" customHeight="1" x14ac:dyDescent="0.2">
      <c r="A830" s="53">
        <v>38612</v>
      </c>
      <c r="B830" s="85" t="s">
        <v>1639</v>
      </c>
      <c r="C830" s="50" t="s">
        <v>1640</v>
      </c>
      <c r="D830" s="242">
        <v>0</v>
      </c>
      <c r="E830" s="242">
        <v>0</v>
      </c>
      <c r="F830" s="52" t="str">
        <f t="shared" si="190"/>
        <v>-</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6405.24</v>
      </c>
      <c r="E854" s="242">
        <v>0</v>
      </c>
      <c r="F854" s="52">
        <f t="shared" si="190"/>
        <v>0</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0</v>
      </c>
      <c r="E879" s="242">
        <v>0</v>
      </c>
      <c r="F879" s="52" t="str">
        <f t="shared" si="190"/>
        <v>-</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271101.21999999997</v>
      </c>
      <c r="E885" s="242">
        <v>0</v>
      </c>
      <c r="F885" s="52">
        <f t="shared" si="190"/>
        <v>0</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68392.72</v>
      </c>
      <c r="E900" s="242">
        <v>0</v>
      </c>
      <c r="F900" s="52">
        <f t="shared" si="190"/>
        <v>0</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76523.69</v>
      </c>
      <c r="E909" s="242">
        <v>0</v>
      </c>
      <c r="F909" s="52">
        <f t="shared" si="190"/>
        <v>0</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0</v>
      </c>
      <c r="E947" s="242">
        <v>133795.79999999999</v>
      </c>
      <c r="F947" s="52" t="str">
        <f t="shared" si="190"/>
        <v>-</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39255.18</v>
      </c>
      <c r="F953" s="52" t="str">
        <f t="shared" si="190"/>
        <v>-</v>
      </c>
    </row>
    <row r="954" spans="1:6" ht="24" x14ac:dyDescent="0.2">
      <c r="A954" s="53">
        <v>54432</v>
      </c>
      <c r="B954" s="85" t="s">
        <v>1887</v>
      </c>
      <c r="C954" s="50" t="s">
        <v>1888</v>
      </c>
      <c r="D954" s="242">
        <v>2878952.21</v>
      </c>
      <c r="E954" s="242">
        <v>673966.29</v>
      </c>
      <c r="F954" s="52">
        <f t="shared" si="190"/>
        <v>23.41012426878736</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64489.04</v>
      </c>
      <c r="E968" s="242">
        <v>68392.72</v>
      </c>
      <c r="F968" s="52">
        <f t="shared" si="190"/>
        <v>106.05324563677796</v>
      </c>
    </row>
    <row r="969" spans="1:6" ht="12.75" customHeight="1" x14ac:dyDescent="0.2">
      <c r="A969" s="53">
        <v>54712</v>
      </c>
      <c r="B969" s="85" t="s">
        <v>1917</v>
      </c>
      <c r="C969" s="50" t="s">
        <v>1918</v>
      </c>
      <c r="D969" s="242">
        <v>375522.94</v>
      </c>
      <c r="E969" s="242">
        <v>0</v>
      </c>
      <c r="F969" s="52">
        <f t="shared" si="190"/>
        <v>0</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11785.9</v>
      </c>
      <c r="E987" s="245">
        <v>5848.41</v>
      </c>
      <c r="F987" s="52">
        <f t="shared" si="192"/>
        <v>49.622090803417649</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abSelected="1" topLeftCell="A223" workbookViewId="0">
      <selection activeCell="D302" sqref="D30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335942568.74000001</v>
      </c>
      <c r="E6" s="229">
        <f t="shared" si="0"/>
        <v>379143155.28000003</v>
      </c>
      <c r="F6" s="230">
        <f t="shared" ref="F6:F260" si="1">IF(D6&gt;0,IF(E6/D6&gt;=100,"&gt;&gt;100",E6/D6*100),"-")</f>
        <v>112.85951545290314</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281263622.24000001</v>
      </c>
      <c r="E7" s="104">
        <f t="shared" si="2"/>
        <v>314892120.18000001</v>
      </c>
      <c r="F7" s="93">
        <f t="shared" si="1"/>
        <v>111.95622017244202</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8529648.0899999999</v>
      </c>
      <c r="E8" s="104">
        <f>E9+E10-E11</f>
        <v>13568583.079999998</v>
      </c>
      <c r="F8" s="93">
        <f t="shared" si="1"/>
        <v>159.07553203639847</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5080374.8499999996</v>
      </c>
      <c r="E9" s="247">
        <v>5843311.1399999997</v>
      </c>
      <c r="F9" s="93">
        <f t="shared" si="1"/>
        <v>115.01732278672311</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3819922.76</v>
      </c>
      <c r="E10" s="247">
        <v>8235772.5099999998</v>
      </c>
      <c r="F10" s="93">
        <f t="shared" si="1"/>
        <v>215.60049842473779</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370649.52</v>
      </c>
      <c r="E11" s="247">
        <v>510500.57</v>
      </c>
      <c r="F11" s="93">
        <f t="shared" si="1"/>
        <v>137.73134523417161</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141264913.77000001</v>
      </c>
      <c r="E12" s="104">
        <f t="shared" si="3"/>
        <v>137638918.64000002</v>
      </c>
      <c r="F12" s="93">
        <f t="shared" si="1"/>
        <v>97.433194815873634</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121457279.23999999</v>
      </c>
      <c r="E13" s="104">
        <f t="shared" si="4"/>
        <v>120351779.28999999</v>
      </c>
      <c r="F13" s="93">
        <f t="shared" si="1"/>
        <v>99.089803462651645</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3177566.31</v>
      </c>
      <c r="E14" s="247">
        <v>5950377.9100000001</v>
      </c>
      <c r="F14" s="93">
        <f t="shared" si="1"/>
        <v>187.26211601859538</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157256171.00999999</v>
      </c>
      <c r="E15" s="247">
        <v>144361030.72</v>
      </c>
      <c r="F15" s="93">
        <f t="shared" si="1"/>
        <v>91.799914618816459</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787830.99</v>
      </c>
      <c r="E16" s="247">
        <v>789443.49</v>
      </c>
      <c r="F16" s="93">
        <f t="shared" si="1"/>
        <v>100.20467587851552</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5132302.76</v>
      </c>
      <c r="E17" s="247">
        <v>6978201.4199999999</v>
      </c>
      <c r="F17" s="93">
        <f t="shared" si="1"/>
        <v>135.9662854340261</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44896591.829999998</v>
      </c>
      <c r="E18" s="247">
        <v>37727274.25</v>
      </c>
      <c r="F18" s="93">
        <f t="shared" si="1"/>
        <v>84.031488164744289</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16847956.600000001</v>
      </c>
      <c r="E19" s="104">
        <f t="shared" si="5"/>
        <v>13759624.360000003</v>
      </c>
      <c r="F19" s="93">
        <f t="shared" si="1"/>
        <v>81.669395800794035</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11352688.800000001</v>
      </c>
      <c r="E20" s="247">
        <v>13010482.960000001</v>
      </c>
      <c r="F20" s="93">
        <f t="shared" si="1"/>
        <v>114.60265659708737</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1063892.94</v>
      </c>
      <c r="E21" s="247">
        <v>1103045.1100000001</v>
      </c>
      <c r="F21" s="93">
        <f t="shared" si="1"/>
        <v>103.68008551687542</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4709075.54</v>
      </c>
      <c r="E22" s="247">
        <v>4905747.17</v>
      </c>
      <c r="F22" s="93">
        <f t="shared" si="1"/>
        <v>104.17643820595836</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30648274.82</v>
      </c>
      <c r="E23" s="247">
        <v>12866684.09</v>
      </c>
      <c r="F23" s="93">
        <f t="shared" si="1"/>
        <v>41.981756446544416</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1890426.49</v>
      </c>
      <c r="E24" s="247">
        <v>1491907.1</v>
      </c>
      <c r="F24" s="93">
        <f t="shared" si="1"/>
        <v>78.919075028408017</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1503363.97</v>
      </c>
      <c r="E25" s="247">
        <v>1703914.57</v>
      </c>
      <c r="F25" s="93">
        <f t="shared" si="1"/>
        <v>113.34012281802923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8967889.9600000009</v>
      </c>
      <c r="E26" s="247">
        <v>10802261.449999999</v>
      </c>
      <c r="F26" s="93">
        <f t="shared" si="1"/>
        <v>120.45488401599431</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43287655.920000002</v>
      </c>
      <c r="E28" s="247">
        <v>32124418.09</v>
      </c>
      <c r="F28" s="93">
        <f t="shared" si="1"/>
        <v>74.211498422019432</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954154.65999999968</v>
      </c>
      <c r="E29" s="104">
        <f t="shared" si="6"/>
        <v>2201498.5099999998</v>
      </c>
      <c r="F29" s="93">
        <f t="shared" si="1"/>
        <v>230.72763801205986</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3904964.57</v>
      </c>
      <c r="E30" s="247">
        <v>5349378.26</v>
      </c>
      <c r="F30" s="93">
        <f t="shared" si="1"/>
        <v>136.98916249065994</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2950809.91</v>
      </c>
      <c r="E34" s="247">
        <v>3147879.75</v>
      </c>
      <c r="F34" s="93">
        <f t="shared" si="1"/>
        <v>106.67850000544425</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1034839.8599999998</v>
      </c>
      <c r="E35" s="104">
        <f t="shared" si="7"/>
        <v>1076666.9400000004</v>
      </c>
      <c r="F35" s="93">
        <f t="shared" si="1"/>
        <v>104.04188914794996</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1846559.01</v>
      </c>
      <c r="E36" s="247">
        <v>2122148.85</v>
      </c>
      <c r="F36" s="93">
        <f t="shared" si="1"/>
        <v>114.92450761159265</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37996.39</v>
      </c>
      <c r="E37" s="247">
        <v>31359.86</v>
      </c>
      <c r="F37" s="93">
        <f t="shared" si="1"/>
        <v>82.533788078288495</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4578.93</v>
      </c>
      <c r="E38" s="247">
        <v>4578.93</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2003.45</v>
      </c>
      <c r="E39" s="247">
        <v>2003.45</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856297.92</v>
      </c>
      <c r="E40" s="247">
        <v>1083424.1499999999</v>
      </c>
      <c r="F40" s="93">
        <f t="shared" si="1"/>
        <v>126.52420666863232</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27605.03</v>
      </c>
      <c r="E41" s="104">
        <f t="shared" si="8"/>
        <v>59026.83</v>
      </c>
      <c r="F41" s="93">
        <f t="shared" si="1"/>
        <v>213.826357008125</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31993.53</v>
      </c>
      <c r="E42" s="247">
        <v>65793.72</v>
      </c>
      <c r="F42" s="93">
        <f t="shared" si="1"/>
        <v>205.64695424356114</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4388.5</v>
      </c>
      <c r="E44" s="247">
        <v>6766.89</v>
      </c>
      <c r="F44" s="93">
        <f t="shared" si="1"/>
        <v>154.19596673122936</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943078.38000000035</v>
      </c>
      <c r="E45" s="104">
        <f t="shared" si="9"/>
        <v>190322.70999999996</v>
      </c>
      <c r="F45" s="93">
        <f t="shared" si="1"/>
        <v>20.181006588232879</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2086217.35</v>
      </c>
      <c r="E47" s="247">
        <v>2151765.85</v>
      </c>
      <c r="F47" s="93">
        <f t="shared" si="1"/>
        <v>103.14197847122688</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125461.08</v>
      </c>
      <c r="E48" s="247">
        <v>153818.25</v>
      </c>
      <c r="F48" s="93">
        <f t="shared" si="1"/>
        <v>122.60236401599602</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1785087.46</v>
      </c>
      <c r="E49" s="247">
        <v>250116</v>
      </c>
      <c r="F49" s="93">
        <f t="shared" si="1"/>
        <v>14.0114143202821</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3053687.51</v>
      </c>
      <c r="E50" s="247">
        <v>2365377.39</v>
      </c>
      <c r="F50" s="93">
        <f t="shared" si="1"/>
        <v>77.459706739934248</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5448.64</v>
      </c>
      <c r="E51" s="247">
        <v>5765.51</v>
      </c>
      <c r="F51" s="93">
        <f t="shared" si="1"/>
        <v>105.81557966758677</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114185.69000000041</v>
      </c>
      <c r="E52" s="104">
        <f t="shared" si="10"/>
        <v>102472.5</v>
      </c>
      <c r="F52" s="93">
        <f t="shared" si="1"/>
        <v>89.741980803373551</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81333.679999999993</v>
      </c>
      <c r="E53" s="247">
        <v>47959.8</v>
      </c>
      <c r="F53" s="93">
        <f t="shared" si="1"/>
        <v>58.966715879571673</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4474783.6900000004</v>
      </c>
      <c r="E54" s="247">
        <v>4032853</v>
      </c>
      <c r="F54" s="93">
        <f t="shared" si="1"/>
        <v>90.123976473151032</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4441931.68</v>
      </c>
      <c r="E55" s="247">
        <v>3978340.3</v>
      </c>
      <c r="F55" s="93">
        <f t="shared" si="1"/>
        <v>89.563293328275591</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127427054.94999999</v>
      </c>
      <c r="E56" s="104">
        <f t="shared" si="11"/>
        <v>163091410.57999998</v>
      </c>
      <c r="F56" s="93">
        <f t="shared" si="1"/>
        <v>127.98805610315173</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112823996.25</v>
      </c>
      <c r="E57" s="247">
        <v>150573264.25999999</v>
      </c>
      <c r="F57" s="93">
        <f t="shared" si="1"/>
        <v>133.45854540230397</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9938746.5</v>
      </c>
      <c r="E58" s="247">
        <v>7817169.1699999999</v>
      </c>
      <c r="F58" s="93">
        <f t="shared" si="1"/>
        <v>78.65347174314185</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2079.77</v>
      </c>
      <c r="E59" s="247">
        <v>0</v>
      </c>
      <c r="F59" s="93">
        <f t="shared" si="1"/>
        <v>0</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129180.72</v>
      </c>
      <c r="E61" s="247">
        <v>257656.85</v>
      </c>
      <c r="F61" s="93">
        <f t="shared" si="1"/>
        <v>199.45457031049216</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4533051.71</v>
      </c>
      <c r="E62" s="247">
        <v>4443320.3</v>
      </c>
      <c r="F62" s="93">
        <f t="shared" si="1"/>
        <v>98.02050769017147</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3922371.1</v>
      </c>
      <c r="E63" s="104">
        <f t="shared" si="12"/>
        <v>484969.87</v>
      </c>
      <c r="F63" s="93">
        <f t="shared" si="1"/>
        <v>12.364201592246078</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3879762.61</v>
      </c>
      <c r="E64" s="247">
        <v>318855.71000000002</v>
      </c>
      <c r="F64" s="93">
        <f t="shared" si="1"/>
        <v>8.2184334984351022</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42608.49</v>
      </c>
      <c r="E67" s="247">
        <v>166114.16</v>
      </c>
      <c r="F67" s="93">
        <f t="shared" si="1"/>
        <v>389.86164494447002</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54678946.5</v>
      </c>
      <c r="E68" s="104">
        <f t="shared" si="13"/>
        <v>64251035.100000001</v>
      </c>
      <c r="F68" s="93">
        <f t="shared" si="1"/>
        <v>117.50598578193163</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27923594.139999997</v>
      </c>
      <c r="E69" s="104">
        <f t="shared" si="14"/>
        <v>26827146.59</v>
      </c>
      <c r="F69" s="93">
        <f t="shared" si="1"/>
        <v>96.073401065411716</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27806238.849999998</v>
      </c>
      <c r="E70" s="104">
        <f t="shared" si="15"/>
        <v>26716623.550000001</v>
      </c>
      <c r="F70" s="93">
        <f t="shared" si="1"/>
        <v>96.081399912163974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66966.649999999994</v>
      </c>
      <c r="E71" s="247">
        <v>26388.94</v>
      </c>
      <c r="F71" s="93">
        <f t="shared" si="1"/>
        <v>39.406092435563082</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27738668.84</v>
      </c>
      <c r="E72" s="247">
        <v>26690234.609999999</v>
      </c>
      <c r="F72" s="93">
        <f t="shared" si="1"/>
        <v>96.220315271624983</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603.36</v>
      </c>
      <c r="E74" s="247">
        <v>0</v>
      </c>
      <c r="F74" s="93">
        <f t="shared" si="1"/>
        <v>0</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109535.53</v>
      </c>
      <c r="E75" s="247">
        <v>104205.16</v>
      </c>
      <c r="F75" s="93">
        <f t="shared" si="1"/>
        <v>95.133661196508569</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7514.22</v>
      </c>
      <c r="E76" s="247">
        <v>6012.34</v>
      </c>
      <c r="F76" s="93">
        <f t="shared" si="1"/>
        <v>80.012829009531259</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305.54000000000002</v>
      </c>
      <c r="E77" s="247">
        <v>305.54000000000002</v>
      </c>
      <c r="F77" s="93">
        <f t="shared" si="1"/>
        <v>100</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3384218.76</v>
      </c>
      <c r="E78" s="104">
        <f>E79+SUM(E82:E84)-E85+E86</f>
        <v>535998.6100000001</v>
      </c>
      <c r="F78" s="93">
        <f t="shared" si="1"/>
        <v>15.838178557936963</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2500000</v>
      </c>
      <c r="E79" s="104">
        <f t="shared" si="16"/>
        <v>0</v>
      </c>
      <c r="F79" s="93">
        <f t="shared" si="1"/>
        <v>0</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2500000</v>
      </c>
      <c r="E80" s="247">
        <v>0</v>
      </c>
      <c r="F80" s="93">
        <f t="shared" si="1"/>
        <v>0</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24435.7</v>
      </c>
      <c r="E82" s="247">
        <v>18360.86</v>
      </c>
      <c r="F82" s="93">
        <f t="shared" si="1"/>
        <v>75.139488535216913</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121872.49</v>
      </c>
      <c r="E83" s="247">
        <v>120319.34</v>
      </c>
      <c r="F83" s="93">
        <f t="shared" si="1"/>
        <v>98.72559426659781</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50372.08</v>
      </c>
      <c r="E84" s="247">
        <v>28190.63</v>
      </c>
      <c r="F84" s="93">
        <f t="shared" si="1"/>
        <v>55.96479240086969</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687538.49</v>
      </c>
      <c r="E86" s="247">
        <v>369127.78</v>
      </c>
      <c r="F86" s="93">
        <f t="shared" si="1"/>
        <v>53.688307690235646</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142833.65</v>
      </c>
      <c r="E88" s="104">
        <f t="shared" si="18"/>
        <v>122710.39</v>
      </c>
      <c r="F88" s="93">
        <f t="shared" si="1"/>
        <v>85.911401129915816</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142833.65</v>
      </c>
      <c r="E90" s="247">
        <v>122710.39</v>
      </c>
      <c r="F90" s="93">
        <f t="shared" si="1"/>
        <v>85.911401129915816</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142833.65</v>
      </c>
      <c r="E117" s="247">
        <v>122710.39</v>
      </c>
      <c r="F117" s="93">
        <f t="shared" si="1"/>
        <v>85.911401129915816</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54621.279999999999</v>
      </c>
      <c r="E118" s="104">
        <f t="shared" si="20"/>
        <v>4425.09</v>
      </c>
      <c r="F118" s="93">
        <f t="shared" si="1"/>
        <v>8.1014029696850756</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54621.279999999999</v>
      </c>
      <c r="E119" s="104">
        <f t="shared" si="21"/>
        <v>4425.09</v>
      </c>
      <c r="F119" s="93">
        <f t="shared" si="1"/>
        <v>8.1014029696850756</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54621.279999999999</v>
      </c>
      <c r="E123" s="247">
        <v>4425.09</v>
      </c>
      <c r="F123" s="93">
        <f t="shared" si="1"/>
        <v>8.1014029696850756</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14063211.800000001</v>
      </c>
      <c r="E134" s="104">
        <f t="shared" si="23"/>
        <v>14078511.800000001</v>
      </c>
      <c r="F134" s="93">
        <f t="shared" si="1"/>
        <v>100.10879449316124</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14063211.800000001</v>
      </c>
      <c r="E135" s="104">
        <f t="shared" si="24"/>
        <v>14078511.800000001</v>
      </c>
      <c r="F135" s="93">
        <f t="shared" si="1"/>
        <v>100.10879449316124</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17300</v>
      </c>
      <c r="E137" s="247">
        <v>32600</v>
      </c>
      <c r="F137" s="93">
        <f t="shared" si="1"/>
        <v>188.43930635838151</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0</v>
      </c>
      <c r="E139" s="247">
        <v>0</v>
      </c>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14045911.800000001</v>
      </c>
      <c r="E141" s="247">
        <v>14045911.800000001</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4878287.3600000003</v>
      </c>
      <c r="E146" s="104">
        <f t="shared" si="26"/>
        <v>18875411.389999997</v>
      </c>
      <c r="F146" s="93">
        <f t="shared" si="1"/>
        <v>386.92700935928457</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67944.19</v>
      </c>
      <c r="E147" s="247">
        <v>54972.42</v>
      </c>
      <c r="F147" s="93">
        <f t="shared" si="1"/>
        <v>80.90819833160127</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464282.10000000009</v>
      </c>
      <c r="E149" s="104">
        <f t="shared" si="27"/>
        <v>15517790.589999998</v>
      </c>
      <c r="F149" s="93">
        <f t="shared" si="1"/>
        <v>3342.3193765169913</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429320.58</v>
      </c>
      <c r="E151" s="247">
        <v>875432.17</v>
      </c>
      <c r="F151" s="93">
        <f t="shared" si="1"/>
        <v>203.91106571224702</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10402025.1</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19447.22</v>
      </c>
      <c r="E153" s="247">
        <v>0</v>
      </c>
      <c r="F153" s="93">
        <f t="shared" si="1"/>
        <v>0</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360</v>
      </c>
      <c r="E154" s="247">
        <v>600</v>
      </c>
      <c r="F154" s="93">
        <f t="shared" si="1"/>
        <v>166.66666666666669</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13195.84</v>
      </c>
      <c r="E155" s="247">
        <v>208040.54</v>
      </c>
      <c r="F155" s="93">
        <f t="shared" si="1"/>
        <v>1576.56155273177</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1958.46</v>
      </c>
      <c r="E157" s="247">
        <v>4031692.78</v>
      </c>
      <c r="F157" s="93" t="str">
        <f t="shared" si="1"/>
        <v>&gt;&gt;100</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36266.370000000003</v>
      </c>
      <c r="E158" s="247">
        <v>38458.36</v>
      </c>
      <c r="F158" s="93">
        <f t="shared" si="1"/>
        <v>106.04413951547949</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1745120.1</v>
      </c>
      <c r="E159" s="247">
        <v>800316.89</v>
      </c>
      <c r="F159" s="93">
        <f t="shared" si="1"/>
        <v>45.860275748356806</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695332.33</v>
      </c>
      <c r="E160" s="247">
        <v>531450.4</v>
      </c>
      <c r="F160" s="93">
        <f t="shared" si="1"/>
        <v>76.431136173403587</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2121569.29</v>
      </c>
      <c r="E161" s="247">
        <v>2332513.0699999998</v>
      </c>
      <c r="F161" s="93">
        <f t="shared" si="1"/>
        <v>109.94281831822705</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330.58</v>
      </c>
      <c r="E162" s="247">
        <v>189.03</v>
      </c>
      <c r="F162" s="93">
        <f t="shared" si="1"/>
        <v>57.181317684070422</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252557.6</v>
      </c>
      <c r="E163" s="247">
        <v>400279.37</v>
      </c>
      <c r="F163" s="93">
        <f t="shared" si="1"/>
        <v>158.49032854287498</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70304.509999999995</v>
      </c>
      <c r="E164" s="104">
        <f t="shared" si="28"/>
        <v>40306.25</v>
      </c>
      <c r="F164" s="93">
        <f t="shared" si="1"/>
        <v>57.330959279852742</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70304.509999999995</v>
      </c>
      <c r="E166" s="247">
        <v>40306.25</v>
      </c>
      <c r="F166" s="93">
        <f t="shared" si="1"/>
        <v>57.330959279852742</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4304708.6499999994</v>
      </c>
      <c r="E170" s="104">
        <f t="shared" si="29"/>
        <v>3889235.37</v>
      </c>
      <c r="F170" s="93">
        <f t="shared" si="1"/>
        <v>90.348399536865301</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237314.83</v>
      </c>
      <c r="E171" s="247">
        <v>305011.19</v>
      </c>
      <c r="F171" s="93">
        <f t="shared" si="1"/>
        <v>128.52597117508418</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87617.04</v>
      </c>
      <c r="E172" s="247">
        <v>164152.48000000001</v>
      </c>
      <c r="F172" s="93">
        <f t="shared" si="1"/>
        <v>187.352231940271</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3979776.78</v>
      </c>
      <c r="E173" s="247">
        <v>3420071.7</v>
      </c>
      <c r="F173" s="93">
        <f t="shared" si="1"/>
        <v>85.936269521126263</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335942568.74000001</v>
      </c>
      <c r="E175" s="104">
        <f t="shared" si="30"/>
        <v>379143155.28000003</v>
      </c>
      <c r="F175" s="93">
        <f t="shared" si="1"/>
        <v>112.85951545290314</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98807866.890000015</v>
      </c>
      <c r="E176" s="104">
        <f t="shared" si="31"/>
        <v>65029611.75</v>
      </c>
      <c r="F176" s="93">
        <f t="shared" si="1"/>
        <v>65.814204675013997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62671323</v>
      </c>
      <c r="E177" s="104">
        <f t="shared" si="32"/>
        <v>27943808.530000001</v>
      </c>
      <c r="F177" s="93">
        <f t="shared" si="1"/>
        <v>44.587870803365682</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9728780.4000000004</v>
      </c>
      <c r="E178" s="247">
        <v>7389413.0499999998</v>
      </c>
      <c r="F178" s="93">
        <f t="shared" si="1"/>
        <v>75.954156083120139</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9236642.6799999997</v>
      </c>
      <c r="E179" s="247">
        <v>5864419.9000000004</v>
      </c>
      <c r="F179" s="93">
        <f t="shared" si="1"/>
        <v>63.490816990227017</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212680.46</v>
      </c>
      <c r="E180" s="104">
        <f t="shared" si="33"/>
        <v>48751.839999999997</v>
      </c>
      <c r="F180" s="93">
        <f t="shared" si="1"/>
        <v>22.922575962079449</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212680.46</v>
      </c>
      <c r="E183" s="247">
        <v>48751.839999999997</v>
      </c>
      <c r="F183" s="93">
        <f t="shared" si="1"/>
        <v>22.922575962079449</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11703.49</v>
      </c>
      <c r="E184" s="247">
        <v>21145.59</v>
      </c>
      <c r="F184" s="93">
        <f t="shared" si="1"/>
        <v>180.67764401900629</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312651.82</v>
      </c>
      <c r="E185" s="247">
        <v>427739.03</v>
      </c>
      <c r="F185" s="93">
        <f t="shared" si="1"/>
        <v>136.81002400689687</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10091.790000000001</v>
      </c>
      <c r="E186" s="247">
        <v>8849.64</v>
      </c>
      <c r="F186" s="93">
        <f t="shared" si="1"/>
        <v>87.691479905943339</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43158772.359999999</v>
      </c>
      <c r="E188" s="247">
        <v>14183489.48</v>
      </c>
      <c r="F188" s="93">
        <f t="shared" si="1"/>
        <v>32.863514656282042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8929132.2599999998</v>
      </c>
      <c r="E189" s="247">
        <v>7624833.7699999996</v>
      </c>
      <c r="F189" s="93">
        <f t="shared" si="1"/>
        <v>85.392774437412129</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26914421.350000001</v>
      </c>
      <c r="E206" s="104">
        <f t="shared" si="37"/>
        <v>28586433.98</v>
      </c>
      <c r="F206" s="93">
        <f t="shared" si="1"/>
        <v>106.21232984449802</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26914421.350000001</v>
      </c>
      <c r="E207" s="104">
        <f t="shared" si="38"/>
        <v>28586433.98</v>
      </c>
      <c r="F207" s="93">
        <f t="shared" si="1"/>
        <v>106.21232984449802</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2549186.9500000002</v>
      </c>
      <c r="E208" s="247">
        <v>12535104.77</v>
      </c>
      <c r="F208" s="93">
        <f t="shared" si="1"/>
        <v>491.72952066147985</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300000</v>
      </c>
      <c r="E211" s="247">
        <v>0</v>
      </c>
      <c r="F211" s="93">
        <f t="shared" si="1"/>
        <v>0</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10591838.029999999</v>
      </c>
      <c r="E212" s="247">
        <v>2646325.56</v>
      </c>
      <c r="F212" s="93">
        <f t="shared" si="1"/>
        <v>24.984573522599458</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13473396.369999999</v>
      </c>
      <c r="E217" s="247">
        <v>13405003.65</v>
      </c>
      <c r="F217" s="93">
        <f t="shared" si="1"/>
        <v>99.492386937028868</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292990.27999999997</v>
      </c>
      <c r="E234" s="104">
        <f t="shared" si="40"/>
        <v>874535.47</v>
      </c>
      <c r="F234" s="93">
        <f t="shared" si="1"/>
        <v>298.48617162316782</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90398.23</v>
      </c>
      <c r="E235" s="247">
        <v>2283.12</v>
      </c>
      <c r="F235" s="93">
        <f t="shared" si="1"/>
        <v>2.525624672075991</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202592.05</v>
      </c>
      <c r="E236" s="247">
        <v>872252.35</v>
      </c>
      <c r="F236" s="93">
        <f t="shared" si="1"/>
        <v>430.54618875716005</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237134701.84999999</v>
      </c>
      <c r="E237" s="104">
        <f t="shared" si="41"/>
        <v>314113543.53000003</v>
      </c>
      <c r="F237" s="93">
        <f t="shared" si="1"/>
        <v>132.46207369880986</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269087844.5</v>
      </c>
      <c r="E238" s="104">
        <f t="shared" si="42"/>
        <v>300955834.69</v>
      </c>
      <c r="F238" s="93">
        <f t="shared" si="1"/>
        <v>111.8429690680435</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296890566.39999998</v>
      </c>
      <c r="E239" s="104">
        <f t="shared" si="43"/>
        <v>329802897.36000001</v>
      </c>
      <c r="F239" s="93">
        <f t="shared" si="1"/>
        <v>111.0856775811655</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244570587.74000001</v>
      </c>
      <c r="E240" s="247">
        <v>298490391.69999999</v>
      </c>
      <c r="F240" s="93">
        <f t="shared" si="1"/>
        <v>122.04672461159616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52319978.659999996</v>
      </c>
      <c r="E241" s="247">
        <v>31312505.66</v>
      </c>
      <c r="F241" s="93">
        <f t="shared" si="1"/>
        <v>59.848085687273489</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27802721.900000002</v>
      </c>
      <c r="E242" s="104">
        <f t="shared" si="44"/>
        <v>28847062.670000002</v>
      </c>
      <c r="F242" s="93">
        <f t="shared" si="1"/>
        <v>103.75625369975016</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25379281.870000001</v>
      </c>
      <c r="E243" s="247">
        <v>17126451.010000002</v>
      </c>
      <c r="F243" s="93">
        <f t="shared" si="1"/>
        <v>67.482015833728553</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2423440.0299999998</v>
      </c>
      <c r="E244" s="247">
        <v>11720611.66</v>
      </c>
      <c r="F244" s="93">
        <f t="shared" si="1"/>
        <v>483.63530827705279</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-37466292.840000004</v>
      </c>
      <c r="E245" s="104">
        <f t="shared" si="45"/>
        <v>-6046978.1099999845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145283865.49000001</v>
      </c>
      <c r="E246" s="104">
        <f t="shared" si="46"/>
        <v>246156418.62</v>
      </c>
      <c r="F246" s="93">
        <f t="shared" si="1"/>
        <v>169.43135274504596</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118627246.03</v>
      </c>
      <c r="E247" s="247">
        <v>228549460.38</v>
      </c>
      <c r="F247" s="93">
        <f t="shared" si="1"/>
        <v>192.66186144302924</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26656619.460000001</v>
      </c>
      <c r="E249" s="247">
        <v>17606958.239999998</v>
      </c>
      <c r="F249" s="93">
        <f t="shared" si="1"/>
        <v>66.050979444037878</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182750158.33000001</v>
      </c>
      <c r="E250" s="104">
        <f t="shared" si="47"/>
        <v>252203396.72999999</v>
      </c>
      <c r="F250" s="93">
        <f t="shared" si="1"/>
        <v>138.00447509029524</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182750158.33000001</v>
      </c>
      <c r="E252" s="247">
        <v>252203396.72999999</v>
      </c>
      <c r="F252" s="93">
        <f t="shared" si="1"/>
        <v>138.00447509029524</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5343151.46</v>
      </c>
      <c r="E255" s="247">
        <v>19146887.140000001</v>
      </c>
      <c r="F255" s="93">
        <f t="shared" si="1"/>
        <v>358.34445801017966</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169998.73</v>
      </c>
      <c r="E256" s="247">
        <v>57799.81</v>
      </c>
      <c r="F256" s="93">
        <f t="shared" si="1"/>
        <v>34.000142236356702</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79756465.950000003</v>
      </c>
      <c r="E259" s="104">
        <f t="shared" si="49"/>
        <v>97424954.900000006</v>
      </c>
      <c r="F259" s="93">
        <f t="shared" si="1"/>
        <v>122.1530489591609</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79756465.950000003</v>
      </c>
      <c r="E260" s="248">
        <v>97424954.900000006</v>
      </c>
      <c r="F260" s="97">
        <f t="shared" si="1"/>
        <v>122.1530489591609</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142833.65</v>
      </c>
      <c r="E262" s="247">
        <v>122710.39</v>
      </c>
      <c r="F262" s="93">
        <f t="shared" ref="F262:F322" si="50">IF(D262&gt;0,IF(E262/D262&gt;=100,"&gt;&gt;100",E262/D262*100),"-")</f>
        <v>85.911401129915816</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2255148.0499999998</v>
      </c>
      <c r="E264" s="247">
        <v>11866202.68</v>
      </c>
      <c r="F264" s="93">
        <f t="shared" si="50"/>
        <v>526.18286768356518</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2875696.91</v>
      </c>
      <c r="E265" s="247">
        <v>7409488.0800000001</v>
      </c>
      <c r="F265" s="93">
        <f t="shared" si="50"/>
        <v>257.65886711614542</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5127.07</v>
      </c>
      <c r="E266" s="247">
        <v>0</v>
      </c>
      <c r="F266" s="93">
        <f t="shared" si="50"/>
        <v>0</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65177.440000000002</v>
      </c>
      <c r="E267" s="247">
        <v>40306.25</v>
      </c>
      <c r="F267" s="93">
        <f t="shared" si="50"/>
        <v>61.84079951590612</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477178.71</v>
      </c>
      <c r="E268" s="247">
        <v>225942.72</v>
      </c>
      <c r="F268" s="93">
        <f t="shared" si="50"/>
        <v>47.349706779667514</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13122.28</v>
      </c>
      <c r="E269" s="247">
        <v>7771.68</v>
      </c>
      <c r="F269" s="93">
        <f t="shared" si="50"/>
        <v>59.22507369146215</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22288.93</v>
      </c>
      <c r="E270" s="247">
        <v>22288.93</v>
      </c>
      <c r="F270" s="93">
        <f t="shared" si="50"/>
        <v>100</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174948.57</v>
      </c>
      <c r="E271" s="247">
        <v>113124.45</v>
      </c>
      <c r="F271" s="93">
        <f t="shared" si="50"/>
        <v>64.661545961764645</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16441629.49</v>
      </c>
      <c r="E287" s="247">
        <v>4296126.3600000003</v>
      </c>
      <c r="F287" s="93">
        <f t="shared" si="50"/>
        <v>26.129565579938145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46229693.509999998</v>
      </c>
      <c r="E288" s="247">
        <v>23647682.170000002</v>
      </c>
      <c r="F288" s="93">
        <f t="shared" si="50"/>
        <v>51.152582625028096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1325342.7</v>
      </c>
      <c r="E289" s="247">
        <v>572215.14</v>
      </c>
      <c r="F289" s="93">
        <f t="shared" si="50"/>
        <v>43.174881485369788</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7603789.5599999996</v>
      </c>
      <c r="E290" s="247">
        <v>7052618.6299999999</v>
      </c>
      <c r="F290" s="93">
        <f t="shared" si="50"/>
        <v>92.751365281077042</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51015.77</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26914421.350000001</v>
      </c>
      <c r="E294" s="247">
        <v>28535418.210000001</v>
      </c>
      <c r="F294" s="93">
        <f t="shared" si="50"/>
        <v>106.02278176045571</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42233445.920000002</v>
      </c>
      <c r="E295" s="247">
        <v>13704338.210000001</v>
      </c>
      <c r="F295" s="93">
        <f t="shared" si="50"/>
        <v>32.44901738768656</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48239.89</v>
      </c>
      <c r="E297" s="247">
        <v>164206.1</v>
      </c>
      <c r="F297" s="93">
        <f t="shared" si="50"/>
        <v>340.3948475006888</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243560.68</v>
      </c>
      <c r="E298" s="247">
        <v>29345.78</v>
      </c>
      <c r="F298" s="93">
        <f t="shared" si="50"/>
        <v>12.048652516489936</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104949.77</v>
      </c>
      <c r="E301" s="247">
        <v>0</v>
      </c>
      <c r="F301" s="93">
        <f t="shared" si="50"/>
        <v>0</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129858.42</v>
      </c>
      <c r="E302" s="247">
        <v>22994.959999999999</v>
      </c>
      <c r="F302" s="93">
        <f t="shared" si="50"/>
        <v>17.70771583390588</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11785.9</v>
      </c>
      <c r="E309" s="247">
        <v>5848.41</v>
      </c>
      <c r="F309" s="93">
        <f t="shared" si="50"/>
        <v>49.622090803417649</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r:id="rId1"/>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40" workbookViewId="0">
      <selection activeCell="D96" sqref="D96"/>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7106210.3200000003</v>
      </c>
      <c r="E5" s="79">
        <f t="shared" si="0"/>
        <v>8302519.8099999996</v>
      </c>
      <c r="F5" s="80">
        <f t="shared" ref="F5:F141" si="1">IF(D5&gt;0,IF(E5/D5&gt;=100,"&gt;&gt;100",E5/D5*100),"-")</f>
        <v>116.83470423937578</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7093618.0700000003</v>
      </c>
      <c r="E6" s="81">
        <f t="shared" si="2"/>
        <v>8261189.5099999998</v>
      </c>
      <c r="F6" s="63">
        <f t="shared" si="1"/>
        <v>116.45946297754368</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7093618.0700000003</v>
      </c>
      <c r="E7" s="249">
        <v>8261189.5099999998</v>
      </c>
      <c r="F7" s="63">
        <f t="shared" si="1"/>
        <v>116.45946297754368</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12592.25</v>
      </c>
      <c r="E17" s="249">
        <v>41330.300000000003</v>
      </c>
      <c r="F17" s="63">
        <f t="shared" si="1"/>
        <v>328.22013540074255</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0</v>
      </c>
      <c r="E30" s="249">
        <v>0</v>
      </c>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10543282.640000001</v>
      </c>
      <c r="E35" s="81">
        <f t="shared" si="7"/>
        <v>8427108.6300000008</v>
      </c>
      <c r="F35" s="63">
        <f t="shared" si="1"/>
        <v>79.928698847819192</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1858935.6500000001</v>
      </c>
      <c r="E39" s="81">
        <f t="shared" si="9"/>
        <v>2314614.9300000002</v>
      </c>
      <c r="F39" s="63">
        <f t="shared" si="1"/>
        <v>124.5129130747479</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1747369.12</v>
      </c>
      <c r="E40" s="249">
        <v>2246624.94</v>
      </c>
      <c r="F40" s="63">
        <f t="shared" si="1"/>
        <v>128.57185778812433</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111566.53</v>
      </c>
      <c r="E42" s="249">
        <v>67989.990000000005</v>
      </c>
      <c r="F42" s="63">
        <f t="shared" si="1"/>
        <v>60.941207008947941</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8684346.9900000002</v>
      </c>
      <c r="E61" s="81">
        <f t="shared" si="13"/>
        <v>6112493.7000000002</v>
      </c>
      <c r="F61" s="63">
        <f t="shared" si="1"/>
        <v>70.385185058111091</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101677.98</v>
      </c>
      <c r="E64" s="249">
        <v>249750</v>
      </c>
      <c r="F64" s="63">
        <f t="shared" si="1"/>
        <v>245.62840449820112</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8582669.0099999998</v>
      </c>
      <c r="E65" s="249">
        <v>5862743.7000000002</v>
      </c>
      <c r="F65" s="63">
        <f t="shared" si="1"/>
        <v>68.309097008973438</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689377.97</v>
      </c>
      <c r="E75" s="81">
        <f t="shared" si="15"/>
        <v>900655.83000000007</v>
      </c>
      <c r="F75" s="63">
        <f t="shared" si="1"/>
        <v>130.64760830694954</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216335.62</v>
      </c>
      <c r="E76" s="249">
        <v>294913.45</v>
      </c>
      <c r="F76" s="63">
        <f t="shared" si="1"/>
        <v>136.32218771924846</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263032.08</v>
      </c>
      <c r="E79" s="249">
        <v>357980.11</v>
      </c>
      <c r="F79" s="63">
        <f t="shared" si="1"/>
        <v>136.0975094748899</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210010.27</v>
      </c>
      <c r="E81" s="249">
        <v>247762.27</v>
      </c>
      <c r="F81" s="63">
        <f t="shared" si="1"/>
        <v>117.9762637322451</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99400133.989999995</v>
      </c>
      <c r="E82" s="81">
        <f t="shared" si="16"/>
        <v>73230792.930000007</v>
      </c>
      <c r="F82" s="63">
        <f t="shared" si="1"/>
        <v>73.672730599505314</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99400133.989999995</v>
      </c>
      <c r="E84" s="249">
        <v>73230792.930000007</v>
      </c>
      <c r="F84" s="63">
        <f t="shared" si="1"/>
        <v>73.672730599505314</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0</v>
      </c>
      <c r="E86" s="249">
        <v>0</v>
      </c>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v>0</v>
      </c>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97546006.839999989</v>
      </c>
      <c r="E89" s="81">
        <f t="shared" si="17"/>
        <v>62985842.120000005</v>
      </c>
      <c r="F89" s="63">
        <f t="shared" si="1"/>
        <v>64.570395201633062</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20453906.66</v>
      </c>
      <c r="E94" s="81">
        <f t="shared" si="19"/>
        <v>28253503.210000001</v>
      </c>
      <c r="F94" s="63">
        <f t="shared" si="1"/>
        <v>138.13255178900869</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20453906.66</v>
      </c>
      <c r="E95" s="249">
        <v>28253503.210000001</v>
      </c>
      <c r="F95" s="63">
        <f t="shared" si="1"/>
        <v>138.13255178900869</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68370619.140000001</v>
      </c>
      <c r="E99" s="81">
        <f t="shared" si="20"/>
        <v>26043890.43</v>
      </c>
      <c r="F99" s="63">
        <f t="shared" si="1"/>
        <v>38.092225516739703</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47449822.93</v>
      </c>
      <c r="E100" s="249">
        <v>0</v>
      </c>
      <c r="F100" s="63">
        <f t="shared" si="1"/>
        <v>0</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20920796.210000001</v>
      </c>
      <c r="E101" s="249">
        <v>26043890.43</v>
      </c>
      <c r="F101" s="63">
        <f t="shared" si="1"/>
        <v>124.48804609812696</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2899823.21</v>
      </c>
      <c r="E104" s="249">
        <v>3400500.45</v>
      </c>
      <c r="F104" s="63">
        <f t="shared" si="1"/>
        <v>117.26578497176729</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5821657.8300000001</v>
      </c>
      <c r="E106" s="249">
        <v>5287948.03</v>
      </c>
      <c r="F106" s="63">
        <f t="shared" si="1"/>
        <v>90.832339935031882</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794161.57</v>
      </c>
      <c r="E107" s="81">
        <f t="shared" si="21"/>
        <v>903165.93</v>
      </c>
      <c r="F107" s="63">
        <f t="shared" si="1"/>
        <v>113.72571578853912</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330686.71999999997</v>
      </c>
      <c r="E108" s="249">
        <v>367000</v>
      </c>
      <c r="F108" s="63">
        <f t="shared" si="1"/>
        <v>110.98117275468455</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463474.85</v>
      </c>
      <c r="E109" s="249">
        <v>536165.93000000005</v>
      </c>
      <c r="F109" s="63">
        <f t="shared" si="1"/>
        <v>115.68393193287621</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59141741.57</v>
      </c>
      <c r="E114" s="81">
        <f t="shared" si="22"/>
        <v>68581579.190000013</v>
      </c>
      <c r="F114" s="63">
        <f t="shared" si="1"/>
        <v>115.96137917045787</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30926267.100000001</v>
      </c>
      <c r="E115" s="81">
        <f t="shared" si="23"/>
        <v>39508260.040000007</v>
      </c>
      <c r="F115" s="63">
        <f t="shared" si="1"/>
        <v>127.74985067628808</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168761.32</v>
      </c>
      <c r="E116" s="249">
        <v>406359.52</v>
      </c>
      <c r="F116" s="63">
        <f t="shared" si="1"/>
        <v>240.78948896583648</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30757505.780000001</v>
      </c>
      <c r="E117" s="249">
        <v>39101900.520000003</v>
      </c>
      <c r="F117" s="63">
        <f t="shared" si="1"/>
        <v>127.12962097669806</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26462225.75</v>
      </c>
      <c r="E118" s="81">
        <f t="shared" si="24"/>
        <v>27139999.359999999</v>
      </c>
      <c r="F118" s="63">
        <f t="shared" si="1"/>
        <v>102.56128723412465</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26462225.75</v>
      </c>
      <c r="E120" s="249">
        <v>27139999.359999999</v>
      </c>
      <c r="F120" s="63">
        <f t="shared" si="1"/>
        <v>102.56128723412465</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1377014.59</v>
      </c>
      <c r="E126" s="249">
        <v>1707458.75</v>
      </c>
      <c r="F126" s="63">
        <f t="shared" si="1"/>
        <v>123.99714297871019</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376234.13</v>
      </c>
      <c r="E128" s="249">
        <v>225861.04</v>
      </c>
      <c r="F128" s="63">
        <f t="shared" si="1"/>
        <v>60.032044408092375</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11778177.640000001</v>
      </c>
      <c r="E129" s="81">
        <f t="shared" si="26"/>
        <v>10176081.109999999</v>
      </c>
      <c r="F129" s="63">
        <f t="shared" si="1"/>
        <v>86.397755417110517</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908484.93</v>
      </c>
      <c r="E130" s="81">
        <f t="shared" si="27"/>
        <v>1489371.77</v>
      </c>
      <c r="F130" s="63">
        <f t="shared" si="1"/>
        <v>163.94017344899709</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908484.93</v>
      </c>
      <c r="E132" s="249">
        <v>1489371.77</v>
      </c>
      <c r="F132" s="63">
        <f t="shared" si="1"/>
        <v>163.94017344899709</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6620892.04</v>
      </c>
      <c r="E133" s="249">
        <v>8169103.9699999997</v>
      </c>
      <c r="F133" s="63">
        <f t="shared" si="1"/>
        <v>123.38373621932672</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29526</v>
      </c>
      <c r="E135" s="249">
        <v>25004</v>
      </c>
      <c r="F135" s="63">
        <f t="shared" si="1"/>
        <v>84.684684684684683</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3899673</v>
      </c>
      <c r="E138" s="249">
        <v>245678.74</v>
      </c>
      <c r="F138" s="63">
        <f t="shared" si="1"/>
        <v>6.2999831011471983</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319601.67</v>
      </c>
      <c r="E140" s="249">
        <v>246922.63</v>
      </c>
      <c r="F140" s="63">
        <f t="shared" si="1"/>
        <v>77.259493043324852</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286999092.53999996</v>
      </c>
      <c r="E141" s="106">
        <f t="shared" si="28"/>
        <v>233507745.55000007</v>
      </c>
      <c r="F141" s="82">
        <f t="shared" si="1"/>
        <v>81.361841071833823</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21469307.390000001</v>
      </c>
      <c r="E5" s="107">
        <f t="shared" si="0"/>
        <v>40755143.979999997</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17177339.059999999</v>
      </c>
      <c r="E6" s="108">
        <f t="shared" si="1"/>
        <v>33871461.659999996</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17162039.059999999</v>
      </c>
      <c r="E7" s="108">
        <f t="shared" si="2"/>
        <v>33871461.659999996</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1755112.69</v>
      </c>
      <c r="E8" s="250">
        <v>14.78</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15327885.42</v>
      </c>
      <c r="E9" s="250">
        <v>182192.45</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79040.95</v>
      </c>
      <c r="E11" s="250">
        <v>110625.02</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33578629.409999996</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15300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15300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4291968.33</v>
      </c>
      <c r="E22" s="108">
        <f t="shared" si="3"/>
        <v>6883682.3200000003</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4291968.33</v>
      </c>
      <c r="E23" s="108">
        <f t="shared" si="4"/>
        <v>6883292.2600000007</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257763.83</v>
      </c>
      <c r="E24" s="250">
        <v>85783.16</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3846951.9</v>
      </c>
      <c r="E25" s="250">
        <v>6795630.7300000004</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1878.37</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187252.6</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390.06</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205.44</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184.62</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18515.16</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19.91</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19.91</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18495.25</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18495.25</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50855001.25</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249535171.31</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144398.48000000001</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155379957.45000002</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104720835.87</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33367091.359999999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341617.15</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1016174.33</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4543456.1399999997</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1249704.8500000001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10083.41</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10130994.34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82901165.739999995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11109649.640000001</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11109649.640000001</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236235096.27999997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192222.64</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150012606</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103745491.42</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32244651.420000002</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397383.56</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1006732.23</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4428368.93</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1248072.23</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10083.41</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6931822.7999999998</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83930244.209999993</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2100023.4300000002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2100023.4300000002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64155076.280000031</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3924822</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149393.54</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137129.99</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5983.39</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6280.16</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3373616.78</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112467.43000000001</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111441.32</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26.91</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999.2</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3193703.3</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1494803.55</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1229762.9099999999</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392247.03999999998</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76889.8</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38223.089999999997</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1923.01</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3864.37</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2316.85</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30118.86</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560.4</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560.4</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2689.11</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439.02</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2117.5</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132.59</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25973.45</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3436.64</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22536.81</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401811.68</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220643.38</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29232.71</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137335.91</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14599.68</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60230254.280000001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45377.05</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24497278.98</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7101164.2699999996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28586433.98</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5"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29269</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Provjera</v>
      </c>
      <c r="C216" s="118" t="s">
        <v>3221</v>
      </c>
      <c r="D216" s="123"/>
      <c r="E216" s="71">
        <f t="shared" si="19"/>
        <v>0</v>
      </c>
      <c r="F216" s="71">
        <f t="shared" si="20"/>
        <v>1</v>
      </c>
      <c r="G216" s="71"/>
      <c r="H216" s="71"/>
      <c r="I216" s="71"/>
      <c r="J216" s="71"/>
      <c r="K216" s="71"/>
      <c r="L216" s="71">
        <f>IF(AND('PR-RAS'!D90&gt;0,'PR-RAS'!D702=0),1,0)</f>
        <v>0</v>
      </c>
      <c r="M216" s="71">
        <f>IF(AND('PR-RAS'!E90&gt;0,'PR-RAS'!E702=0),1,0)</f>
        <v>1</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O.K.</v>
      </c>
      <c r="C221" s="118" t="s">
        <v>3226</v>
      </c>
      <c r="D221" s="123"/>
      <c r="E221" s="71">
        <f t="shared" si="19"/>
        <v>0</v>
      </c>
      <c r="F221" s="71">
        <f t="shared" si="20"/>
        <v>0</v>
      </c>
      <c r="G221" s="71"/>
      <c r="H221" s="71"/>
      <c r="I221" s="71"/>
      <c r="J221" s="71"/>
      <c r="K221" s="71"/>
      <c r="L221" s="71">
        <f>IF(AND('PR-RAS'!D186&gt;0,'PR-RAS'!D724=0),1,0)</f>
        <v>0</v>
      </c>
      <c r="M221" s="71">
        <f>IF(AND('PR-RAS'!E186&gt;0,'PR-RAS'!E724=0),1,0)</f>
        <v>0</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Provjera</v>
      </c>
      <c r="C275" s="119" t="s">
        <v>3280</v>
      </c>
      <c r="D275" s="123"/>
      <c r="E275" s="71">
        <f>MAX(G275:K275)</f>
        <v>0</v>
      </c>
      <c r="F275" s="71">
        <f t="shared" si="20"/>
        <v>1</v>
      </c>
      <c r="G275" s="71">
        <f>IF(AND(OR(MAX('PR-RAS'!D653:E653,'PR-RAS'!D655:E655)&gt;10000,MAX('PR-RAS'!D654:E654,'PR-RAS'!D656:E656)&gt;35000),O3&lt;&gt;174,O3&lt;&gt;713,O3&lt;&gt;1222,O3&lt;&gt;47107),1,0)</f>
        <v>0</v>
      </c>
      <c r="H275" s="71">
        <f>IF(MAX('PR-RAS'!D653:E656)&gt;100000,1,0)</f>
        <v>0</v>
      </c>
      <c r="I275" s="71"/>
      <c r="J275" s="71"/>
      <c r="K275" s="71"/>
      <c r="L275" s="71">
        <f>IF(MAX('PR-RAS'!D653:E656)&gt;1000,1,0)</f>
        <v>1</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Božica Malobabić</cp:lastModifiedBy>
  <cp:lastPrinted>2025-02-25T12:39:40Z</cp:lastPrinted>
  <dcterms:created xsi:type="dcterms:W3CDTF">2022-04-01T05:14:30Z</dcterms:created>
  <dcterms:modified xsi:type="dcterms:W3CDTF">2025-02-25T13:14:43Z</dcterms:modified>
</cp:coreProperties>
</file>