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12300" tabRatio="386"/>
  </bookViews>
  <sheets>
    <sheet name="SAŽETAK EUR" sheetId="8" r:id="rId1"/>
    <sheet name="SAŽETAK KN" sheetId="1" r:id="rId2"/>
    <sheet name=" Račun prihoda i rashoda" sheetId="3" r:id="rId3"/>
    <sheet name="Račun financiranja" sheetId="6" r:id="rId4"/>
    <sheet name="POSEBNI DIO" sheetId="7" r:id="rId5"/>
    <sheet name="List2" sheetId="2" r:id="rId6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7"/>
  <c r="H30"/>
  <c r="I30"/>
  <c r="E30"/>
  <c r="I33"/>
  <c r="H33"/>
  <c r="G33"/>
  <c r="F33"/>
  <c r="E33"/>
  <c r="E36" l="1"/>
  <c r="E39"/>
  <c r="I39"/>
  <c r="H39"/>
  <c r="G39"/>
  <c r="F39"/>
  <c r="F21"/>
  <c r="G21"/>
  <c r="H21"/>
  <c r="I21"/>
  <c r="E21"/>
  <c r="G30" i="1" l="1"/>
  <c r="F30"/>
  <c r="E35" i="7" l="1"/>
  <c r="F41"/>
  <c r="F36" s="1"/>
  <c r="F35" s="1"/>
  <c r="G41"/>
  <c r="H41"/>
  <c r="I41"/>
  <c r="E41"/>
  <c r="F37"/>
  <c r="G37"/>
  <c r="H37"/>
  <c r="I37"/>
  <c r="E37"/>
  <c r="F31"/>
  <c r="G31"/>
  <c r="G30" s="1"/>
  <c r="H31"/>
  <c r="I31"/>
  <c r="E31"/>
  <c r="F28"/>
  <c r="F27" s="1"/>
  <c r="G28"/>
  <c r="G27" s="1"/>
  <c r="H28"/>
  <c r="H27" s="1"/>
  <c r="I28"/>
  <c r="I27" s="1"/>
  <c r="E28"/>
  <c r="E27" s="1"/>
  <c r="F25"/>
  <c r="F24" s="1"/>
  <c r="G25"/>
  <c r="G24" s="1"/>
  <c r="H25"/>
  <c r="H24" s="1"/>
  <c r="I25"/>
  <c r="I24" s="1"/>
  <c r="E25"/>
  <c r="E24" s="1"/>
  <c r="F20"/>
  <c r="G20"/>
  <c r="H20"/>
  <c r="I20"/>
  <c r="E20"/>
  <c r="F18"/>
  <c r="F17" s="1"/>
  <c r="G18"/>
  <c r="G17" s="1"/>
  <c r="H18"/>
  <c r="H17" s="1"/>
  <c r="I18"/>
  <c r="I17" s="1"/>
  <c r="E18"/>
  <c r="E17" s="1"/>
  <c r="F14"/>
  <c r="G14"/>
  <c r="H14"/>
  <c r="I14"/>
  <c r="E14"/>
  <c r="F9"/>
  <c r="G9"/>
  <c r="G8" s="1"/>
  <c r="G7" s="1"/>
  <c r="H9"/>
  <c r="H8" s="1"/>
  <c r="H7" s="1"/>
  <c r="I9"/>
  <c r="I8" s="1"/>
  <c r="I7" s="1"/>
  <c r="E9"/>
  <c r="I36" l="1"/>
  <c r="I35" s="1"/>
  <c r="I16"/>
  <c r="H36"/>
  <c r="H35" s="1"/>
  <c r="H16"/>
  <c r="G36"/>
  <c r="G35" s="1"/>
  <c r="G16"/>
  <c r="F16"/>
  <c r="F8"/>
  <c r="F7" s="1"/>
  <c r="E16"/>
  <c r="E8"/>
  <c r="E7" s="1"/>
  <c r="I6" l="1"/>
  <c r="H6"/>
  <c r="G6"/>
  <c r="F6"/>
  <c r="E6"/>
  <c r="G21" i="1" l="1"/>
  <c r="H21"/>
  <c r="I21"/>
  <c r="J21"/>
  <c r="F21"/>
  <c r="G11"/>
  <c r="H11"/>
  <c r="I11"/>
  <c r="J11"/>
  <c r="F11"/>
  <c r="G8"/>
  <c r="H8"/>
  <c r="I8"/>
  <c r="I14" s="1"/>
  <c r="J8"/>
  <c r="F8"/>
  <c r="G20" i="8"/>
  <c r="F20"/>
  <c r="G19"/>
  <c r="F19"/>
  <c r="G13"/>
  <c r="F13"/>
  <c r="G12"/>
  <c r="F12"/>
  <c r="G10"/>
  <c r="F10"/>
  <c r="G9"/>
  <c r="F9"/>
  <c r="H21"/>
  <c r="I21"/>
  <c r="J21"/>
  <c r="F21"/>
  <c r="H14" i="1" l="1"/>
  <c r="H30" s="1"/>
  <c r="J14"/>
  <c r="J30" s="1"/>
  <c r="I30"/>
  <c r="G14"/>
  <c r="F14"/>
  <c r="G21" i="8"/>
  <c r="G11"/>
  <c r="H11"/>
  <c r="I11"/>
  <c r="J11"/>
  <c r="J14" s="1"/>
  <c r="J30" s="1"/>
  <c r="F11"/>
  <c r="G8"/>
  <c r="G14" s="1"/>
  <c r="G30" s="1"/>
  <c r="H8"/>
  <c r="I8"/>
  <c r="I14" s="1"/>
  <c r="I30" s="1"/>
  <c r="J8"/>
  <c r="F8"/>
  <c r="F14" s="1"/>
  <c r="F30" s="1"/>
  <c r="H14" l="1"/>
  <c r="H30" s="1"/>
  <c r="E10" i="6"/>
  <c r="F10"/>
  <c r="G10"/>
  <c r="H10"/>
  <c r="D10"/>
  <c r="E8"/>
  <c r="F8"/>
  <c r="G8"/>
  <c r="H8"/>
  <c r="D8"/>
  <c r="E28" i="3"/>
  <c r="F28"/>
  <c r="G28"/>
  <c r="H28"/>
  <c r="D28"/>
  <c r="E22"/>
  <c r="F22"/>
  <c r="G22"/>
  <c r="H22"/>
  <c r="D22"/>
  <c r="E15"/>
  <c r="F15"/>
  <c r="G15"/>
  <c r="H15"/>
  <c r="D15"/>
  <c r="E10"/>
  <c r="F10"/>
  <c r="G10"/>
  <c r="H10"/>
  <c r="D10"/>
</calcChain>
</file>

<file path=xl/sharedStrings.xml><?xml version="1.0" encoding="utf-8"?>
<sst xmlns="http://schemas.openxmlformats.org/spreadsheetml/2006/main" count="185" uniqueCount="80">
  <si>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</si>
  <si>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</si>
  <si>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</si>
  <si>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</si>
  <si>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</si>
  <si>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</si>
  <si>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</si>
  <si>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</si>
  <si>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</si>
  <si>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</si>
  <si>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</si>
  <si>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</si>
  <si>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</si>
  <si>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</si>
  <si>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</si>
  <si>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</si>
  <si>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</si>
  <si>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</si>
  <si>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</si>
  <si>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</si>
  <si>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</si>
  <si>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</si>
  <si>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</si>
  <si>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</si>
  <si>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</si>
  <si>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</si>
  <si>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</si>
  <si>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</si>
  <si>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</si>
  <si>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</si>
  <si>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</si>
  <si>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</si>
  <si>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</si>
  <si>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</si>
  <si>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</si>
  <si>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 xml:space="preserve">A) SAŽETAK RAČUNA PRIHODA I RASHODA </t>
  </si>
  <si>
    <t>B) SAŽETAK RAČUNA FINANCIRANJA</t>
  </si>
  <si>
    <t>Izvršenje 2021.**</t>
  </si>
  <si>
    <t>Plan 2022.**</t>
  </si>
  <si>
    <t>UKUPAN DONOS VIŠKA / MANJKA IZ PRETHODNE(IH) GODINE***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</si>
  <si>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</si>
  <si>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</si>
  <si>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</si>
  <si>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</si>
  <si>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</si>
  <si>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Pomoći iz inozemstva i od subjekata unutar općeg proračuna</t>
  </si>
  <si>
    <t>Prihodi od prodaje proizvedene dugotrajne imovine</t>
  </si>
  <si>
    <t>Kazne, upravne mjere i ostali prihodi</t>
  </si>
  <si>
    <t>FINANCIJSKI PLAN IZVANPRORAČUNSKOG KORISNIKA JEDINICE LOKALNE I PODRUČNE (REGIONALNE) SAMOUPRAVE 
ZA 2023. I PROJEKCIJA ZA 2024. I 2025. GODINU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</si>
  <si>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</si>
  <si>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</si>
  <si>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</si>
  <si>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EUR*</t>
  </si>
  <si>
    <t>KN*</t>
  </si>
  <si>
    <t>Prihodi od imovine</t>
  </si>
  <si>
    <t>Prihodi od upravnih i administrativnih pristojbi, pristojbi po posebnim propisima i naknada</t>
  </si>
  <si>
    <t>EUR</t>
  </si>
  <si>
    <t>Financijski rashodi</t>
  </si>
  <si>
    <t>Pomoći dane u inozemstvo i unutar općeg proračuna</t>
  </si>
  <si>
    <t>Ostali rashodi</t>
  </si>
  <si>
    <t>Rashodi za dodatna ulaganja na nefinancijskoj imovini</t>
  </si>
  <si>
    <t>ŽUP.UPRAVA ZA CESTE SISAK</t>
  </si>
  <si>
    <t>PROGRAM 1000</t>
  </si>
  <si>
    <t>RASHODI UPRAVE</t>
  </si>
  <si>
    <t>Aktivnost A100001</t>
  </si>
  <si>
    <t>PROGRAM 2000</t>
  </si>
  <si>
    <t>REDOVNO I IZVANREDNO ODRŽAVANJE  Ž I L CESTA</t>
  </si>
  <si>
    <t>Aktivnost A200001</t>
  </si>
  <si>
    <t>REDOVITO ODRŽAVANJE</t>
  </si>
  <si>
    <t>Aktivnost A200002</t>
  </si>
  <si>
    <t>IZVANREDNO ODRŽAVANJE</t>
  </si>
  <si>
    <t>Aktivnost A200003</t>
  </si>
  <si>
    <t>GRAD SISAK</t>
  </si>
  <si>
    <t>Aktivnost A200004</t>
  </si>
  <si>
    <t>GRAĐENJE</t>
  </si>
  <si>
    <t>Aktivnost A200005</t>
  </si>
  <si>
    <t>EU POTRES (FSEU.MMPI.01.0001)</t>
  </si>
  <si>
    <t>PROGRAM 3000</t>
  </si>
  <si>
    <t>OTPLATA KREDITA</t>
  </si>
  <si>
    <t>Aktivnost A300001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</si>
</sst>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9" fillId="2" borderId="3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1" fillId="0" borderId="5" xfId="0" applyFont="1" applyBorder="1" applyAlignment="1">
      <alignment horizontal="righ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 applyProtection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9" fillId="3" borderId="2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right" vertical="center" wrapText="1"/>
    </xf>
    <xf numFmtId="0" fontId="9" fillId="2" borderId="3" xfId="0" applyNumberFormat="1" applyFont="1" applyFill="1" applyBorder="1" applyAlignment="1" applyProtection="1">
      <alignment horizontal="left" vertical="center"/>
    </xf>
    <xf numFmtId="0" fontId="10" fillId="5" borderId="3" xfId="0" applyNumberFormat="1" applyFont="1" applyFill="1" applyBorder="1" applyAlignment="1" applyProtection="1">
      <alignment horizontal="left" vertical="center" wrapText="1"/>
    </xf>
    <xf numFmtId="0" fontId="10" fillId="5" borderId="3" xfId="0" applyFont="1" applyFill="1" applyBorder="1" applyAlignment="1">
      <alignment horizontal="left" vertical="center"/>
    </xf>
    <xf numFmtId="0" fontId="10" fillId="5" borderId="3" xfId="0" applyNumberFormat="1" applyFont="1" applyFill="1" applyBorder="1" applyAlignment="1" applyProtection="1">
      <alignment horizontal="left" vertical="center"/>
    </xf>
    <xf numFmtId="0" fontId="10" fillId="5" borderId="3" xfId="0" applyNumberFormat="1" applyFont="1" applyFill="1" applyBorder="1" applyAlignment="1" applyProtection="1">
      <alignment vertical="center" wrapText="1"/>
    </xf>
    <xf numFmtId="3" fontId="6" fillId="5" borderId="4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4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10" fillId="0" borderId="1" xfId="0" quotePrefix="1" applyFont="1" applyBorder="1" applyAlignment="1">
      <alignment horizontal="left" vertical="center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6"/>
  <sheetViews>
    <sheetView tabSelected="1" workbookViewId="0">
      <selection activeCell="A3" sqref="A3:J3"/>
    </sheetView>
  </sheetViews>
  <sheetFormatPr defaultRowHeight="15"/>
  <cols>
    <col min="5" max="10" width="25.28515625" customWidth="1"/>
  </cols>
  <sheetData>
    <row r="1" spans="1:10" ht="42" customHeight="1">
      <c r="A1" s="71" t="s">
        <v>48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8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15.75" customHeight="1">
      <c r="A3" s="71" t="s">
        <v>29</v>
      </c>
      <c r="B3" s="71"/>
      <c r="C3" s="71"/>
      <c r="D3" s="71"/>
      <c r="E3" s="71"/>
      <c r="F3" s="71"/>
      <c r="G3" s="71"/>
      <c r="H3" s="71"/>
      <c r="I3" s="82"/>
      <c r="J3" s="82"/>
    </row>
    <row r="4" spans="1:10" ht="18" customHeight="1">
      <c r="A4" s="21"/>
      <c r="B4" s="21"/>
      <c r="C4" s="21"/>
      <c r="D4" s="21"/>
      <c r="E4" s="21"/>
      <c r="F4" s="21"/>
      <c r="G4" s="21"/>
      <c r="H4" s="21"/>
      <c r="I4" s="22"/>
      <c r="J4" s="22"/>
    </row>
    <row r="5" spans="1:10" ht="18" customHeight="1">
      <c r="A5" s="71" t="s">
        <v>35</v>
      </c>
      <c r="B5" s="72"/>
      <c r="C5" s="72"/>
      <c r="D5" s="72"/>
      <c r="E5" s="72"/>
      <c r="F5" s="72"/>
      <c r="G5" s="72"/>
      <c r="H5" s="72"/>
      <c r="I5" s="72"/>
      <c r="J5" s="72"/>
    </row>
    <row r="6" spans="1:10" ht="18" customHeight="1">
      <c r="A6" s="1"/>
      <c r="B6" s="2"/>
      <c r="C6" s="2"/>
      <c r="D6" s="2"/>
      <c r="E6" s="7"/>
      <c r="F6" s="8"/>
      <c r="G6" s="8"/>
      <c r="H6" s="8"/>
      <c r="I6" s="8"/>
      <c r="J6" s="28" t="s">
        <v>52</v>
      </c>
    </row>
    <row r="7" spans="1:10" ht="25.5">
      <c r="A7" s="29"/>
      <c r="B7" s="30"/>
      <c r="C7" s="30"/>
      <c r="D7" s="31"/>
      <c r="E7" s="32"/>
      <c r="F7" s="4" t="s">
        <v>37</v>
      </c>
      <c r="G7" s="4" t="s">
        <v>38</v>
      </c>
      <c r="H7" s="4" t="s">
        <v>42</v>
      </c>
      <c r="I7" s="4" t="s">
        <v>43</v>
      </c>
      <c r="J7" s="4" t="s">
        <v>44</v>
      </c>
    </row>
    <row r="8" spans="1:10" ht="15" customHeight="1">
      <c r="A8" s="83" t="s">
        <v>0</v>
      </c>
      <c r="B8" s="70"/>
      <c r="C8" s="70"/>
      <c r="D8" s="70"/>
      <c r="E8" s="84"/>
      <c r="F8" s="33">
        <f>F9+F10</f>
        <v>11969749</v>
      </c>
      <c r="G8" s="33">
        <f t="shared" ref="G8:J8" si="0">G9+G10</f>
        <v>11915190</v>
      </c>
      <c r="H8" s="33">
        <f t="shared" si="0"/>
        <v>13736810</v>
      </c>
      <c r="I8" s="33">
        <f t="shared" si="0"/>
        <v>8626982</v>
      </c>
      <c r="J8" s="33">
        <f t="shared" si="0"/>
        <v>8626982</v>
      </c>
    </row>
    <row r="9" spans="1:10" ht="15" customHeight="1">
      <c r="A9" s="81" t="s">
        <v>1</v>
      </c>
      <c r="B9" s="80"/>
      <c r="C9" s="80"/>
      <c r="D9" s="80"/>
      <c r="E9" s="85"/>
      <c r="F9" s="34">
        <f>' Račun prihoda i rashoda'!D10</f>
        <v>11969749</v>
      </c>
      <c r="G9" s="34">
        <f>' Račun prihoda i rashoda'!E10</f>
        <v>11915190</v>
      </c>
      <c r="H9" s="34">
        <v>13736810</v>
      </c>
      <c r="I9" s="34">
        <v>8626982</v>
      </c>
      <c r="J9" s="34">
        <v>8626982</v>
      </c>
    </row>
    <row r="10" spans="1:10">
      <c r="A10" s="86" t="s">
        <v>2</v>
      </c>
      <c r="B10" s="85"/>
      <c r="C10" s="85"/>
      <c r="D10" s="85"/>
      <c r="E10" s="85"/>
      <c r="F10" s="34">
        <f>' Račun prihoda i rashoda'!D15</f>
        <v>0</v>
      </c>
      <c r="G10" s="34">
        <f>' Račun prihoda i rashoda'!E15</f>
        <v>0</v>
      </c>
      <c r="H10" s="34">
        <v>0</v>
      </c>
      <c r="I10" s="34">
        <v>0</v>
      </c>
      <c r="J10" s="34"/>
    </row>
    <row r="11" spans="1:10">
      <c r="A11" s="41" t="s">
        <v>3</v>
      </c>
      <c r="B11" s="43"/>
      <c r="C11" s="43"/>
      <c r="D11" s="43"/>
      <c r="E11" s="43"/>
      <c r="F11" s="33">
        <f>F12+F13</f>
        <v>9860852</v>
      </c>
      <c r="G11" s="33">
        <f t="shared" ref="G11:J11" si="1">G12+G13</f>
        <v>12850884</v>
      </c>
      <c r="H11" s="33">
        <f t="shared" si="1"/>
        <v>14267702</v>
      </c>
      <c r="I11" s="33">
        <f t="shared" si="1"/>
        <v>8228814</v>
      </c>
      <c r="J11" s="33">
        <f t="shared" si="1"/>
        <v>8228814</v>
      </c>
    </row>
    <row r="12" spans="1:10" ht="15" customHeight="1">
      <c r="A12" s="79" t="s">
        <v>4</v>
      </c>
      <c r="B12" s="80"/>
      <c r="C12" s="80"/>
      <c r="D12" s="80"/>
      <c r="E12" s="80"/>
      <c r="F12" s="34">
        <f>' Račun prihoda i rashoda'!D22</f>
        <v>9835970</v>
      </c>
      <c r="G12" s="34">
        <f>' Račun prihoda i rashoda'!E22</f>
        <v>10578670</v>
      </c>
      <c r="H12" s="34">
        <v>12668392</v>
      </c>
      <c r="I12" s="34">
        <v>8222178</v>
      </c>
      <c r="J12" s="35">
        <v>8222178</v>
      </c>
    </row>
    <row r="13" spans="1:10">
      <c r="A13" s="87" t="s">
        <v>5</v>
      </c>
      <c r="B13" s="85"/>
      <c r="C13" s="85"/>
      <c r="D13" s="85"/>
      <c r="E13" s="85"/>
      <c r="F13" s="36">
        <f>' Račun prihoda i rashoda'!D28</f>
        <v>24882</v>
      </c>
      <c r="G13" s="36">
        <f>' Račun prihoda i rashoda'!E28</f>
        <v>2272214</v>
      </c>
      <c r="H13" s="36">
        <v>1599310</v>
      </c>
      <c r="I13" s="36">
        <v>6636</v>
      </c>
      <c r="J13" s="35">
        <v>6636</v>
      </c>
    </row>
    <row r="14" spans="1:10" ht="15" customHeight="1">
      <c r="A14" s="69" t="s">
        <v>6</v>
      </c>
      <c r="B14" s="70"/>
      <c r="C14" s="70"/>
      <c r="D14" s="70"/>
      <c r="E14" s="70"/>
      <c r="F14" s="33">
        <f>F8-F11</f>
        <v>2108897</v>
      </c>
      <c r="G14" s="33">
        <f t="shared" ref="G14:J14" si="2">G8-G11</f>
        <v>-935694</v>
      </c>
      <c r="H14" s="33">
        <f t="shared" si="2"/>
        <v>-530892</v>
      </c>
      <c r="I14" s="33">
        <f t="shared" si="2"/>
        <v>398168</v>
      </c>
      <c r="J14" s="33">
        <f t="shared" si="2"/>
        <v>398168</v>
      </c>
    </row>
    <row r="15" spans="1:10" ht="18">
      <c r="A15" s="21"/>
      <c r="B15" s="24"/>
      <c r="C15" s="24"/>
      <c r="D15" s="24"/>
      <c r="E15" s="24"/>
      <c r="F15" s="24"/>
      <c r="G15" s="24"/>
      <c r="H15" s="25"/>
      <c r="I15" s="25"/>
      <c r="J15" s="25"/>
    </row>
    <row r="16" spans="1:10" ht="15.75" customHeight="1">
      <c r="A16" s="71" t="s">
        <v>36</v>
      </c>
      <c r="B16" s="72"/>
      <c r="C16" s="72"/>
      <c r="D16" s="72"/>
      <c r="E16" s="72"/>
      <c r="F16" s="72"/>
      <c r="G16" s="72"/>
      <c r="H16" s="72"/>
      <c r="I16" s="72"/>
      <c r="J16" s="72"/>
    </row>
    <row r="17" spans="1:10" ht="18">
      <c r="A17" s="21"/>
      <c r="B17" s="24"/>
      <c r="C17" s="24"/>
      <c r="D17" s="24"/>
      <c r="E17" s="24"/>
      <c r="F17" s="24"/>
      <c r="G17" s="24"/>
      <c r="H17" s="25"/>
      <c r="I17" s="25"/>
      <c r="J17" s="25"/>
    </row>
    <row r="18" spans="1:10" ht="25.5">
      <c r="A18" s="29"/>
      <c r="B18" s="30"/>
      <c r="C18" s="30"/>
      <c r="D18" s="31"/>
      <c r="E18" s="32"/>
      <c r="F18" s="4" t="s">
        <v>12</v>
      </c>
      <c r="G18" s="4" t="s">
        <v>13</v>
      </c>
      <c r="H18" s="4" t="s">
        <v>42</v>
      </c>
      <c r="I18" s="4" t="s">
        <v>43</v>
      </c>
      <c r="J18" s="4" t="s">
        <v>44</v>
      </c>
    </row>
    <row r="19" spans="1:10" ht="15.75" customHeight="1">
      <c r="A19" s="81" t="s">
        <v>8</v>
      </c>
      <c r="B19" s="88"/>
      <c r="C19" s="88"/>
      <c r="D19" s="88"/>
      <c r="E19" s="89"/>
      <c r="F19" s="36">
        <f>'Račun financiranja'!D8</f>
        <v>0</v>
      </c>
      <c r="G19" s="36">
        <f>'Račun financiranja'!E8</f>
        <v>0</v>
      </c>
      <c r="H19" s="36">
        <v>0</v>
      </c>
      <c r="I19" s="36">
        <v>0</v>
      </c>
      <c r="J19" s="36">
        <v>0</v>
      </c>
    </row>
    <row r="20" spans="1:10" ht="15" customHeight="1">
      <c r="A20" s="81" t="s">
        <v>9</v>
      </c>
      <c r="B20" s="80"/>
      <c r="C20" s="80"/>
      <c r="D20" s="80"/>
      <c r="E20" s="80"/>
      <c r="F20" s="36">
        <f>'Račun financiranja'!D10</f>
        <v>386938</v>
      </c>
      <c r="G20" s="36">
        <f>'Račun financiranja'!E10</f>
        <v>391532</v>
      </c>
      <c r="H20" s="36">
        <v>398168</v>
      </c>
      <c r="I20" s="36">
        <v>398168</v>
      </c>
      <c r="J20" s="36">
        <v>398168</v>
      </c>
    </row>
    <row r="21" spans="1:10" ht="15" customHeight="1">
      <c r="A21" s="69" t="s">
        <v>10</v>
      </c>
      <c r="B21" s="70"/>
      <c r="C21" s="70"/>
      <c r="D21" s="70"/>
      <c r="E21" s="70"/>
      <c r="F21" s="33">
        <f>F19-F20</f>
        <v>-386938</v>
      </c>
      <c r="G21" s="33">
        <f t="shared" ref="G21:J21" si="3">G19-G20</f>
        <v>-391532</v>
      </c>
      <c r="H21" s="33">
        <f t="shared" si="3"/>
        <v>-398168</v>
      </c>
      <c r="I21" s="33">
        <f t="shared" si="3"/>
        <v>-398168</v>
      </c>
      <c r="J21" s="33">
        <f t="shared" si="3"/>
        <v>-398168</v>
      </c>
    </row>
    <row r="22" spans="1:10" ht="18">
      <c r="A22" s="23"/>
      <c r="B22" s="24"/>
      <c r="C22" s="24"/>
      <c r="D22" s="24"/>
      <c r="E22" s="24"/>
      <c r="F22" s="24"/>
      <c r="G22" s="24"/>
      <c r="H22" s="25"/>
      <c r="I22" s="25"/>
      <c r="J22" s="25"/>
    </row>
    <row r="23" spans="1:10" ht="15.75" customHeight="1">
      <c r="A23" s="71" t="s">
        <v>50</v>
      </c>
      <c r="B23" s="72"/>
      <c r="C23" s="72"/>
      <c r="D23" s="72"/>
      <c r="E23" s="72"/>
      <c r="F23" s="72"/>
      <c r="G23" s="72"/>
      <c r="H23" s="72"/>
      <c r="I23" s="72"/>
      <c r="J23" s="72"/>
    </row>
    <row r="24" spans="1:10" ht="18">
      <c r="A24" s="23"/>
      <c r="B24" s="24"/>
      <c r="C24" s="24"/>
      <c r="D24" s="24"/>
      <c r="E24" s="24"/>
      <c r="F24" s="24"/>
      <c r="G24" s="24"/>
      <c r="H24" s="25"/>
      <c r="I24" s="25"/>
      <c r="J24" s="25"/>
    </row>
    <row r="25" spans="1:10" ht="25.5">
      <c r="A25" s="29"/>
      <c r="B25" s="30"/>
      <c r="C25" s="30"/>
      <c r="D25" s="31"/>
      <c r="E25" s="32"/>
      <c r="F25" s="4" t="s">
        <v>12</v>
      </c>
      <c r="G25" s="4" t="s">
        <v>13</v>
      </c>
      <c r="H25" s="4" t="s">
        <v>42</v>
      </c>
      <c r="I25" s="4" t="s">
        <v>43</v>
      </c>
      <c r="J25" s="4" t="s">
        <v>44</v>
      </c>
    </row>
    <row r="26" spans="1:10" ht="15" customHeight="1">
      <c r="A26" s="73" t="s">
        <v>39</v>
      </c>
      <c r="B26" s="74"/>
      <c r="C26" s="74"/>
      <c r="D26" s="74"/>
      <c r="E26" s="75"/>
      <c r="F26" s="38">
        <v>2049499</v>
      </c>
      <c r="G26" s="38"/>
      <c r="H26" s="38"/>
      <c r="I26" s="38"/>
      <c r="J26" s="39"/>
    </row>
    <row r="27" spans="1:10" ht="30" customHeight="1">
      <c r="A27" s="76" t="s">
        <v>7</v>
      </c>
      <c r="B27" s="77"/>
      <c r="C27" s="77"/>
      <c r="D27" s="77"/>
      <c r="E27" s="78"/>
      <c r="F27" s="40">
        <v>2049499</v>
      </c>
      <c r="G27" s="40">
        <v>1327226</v>
      </c>
      <c r="H27" s="40">
        <v>929060</v>
      </c>
      <c r="I27" s="40">
        <v>0</v>
      </c>
      <c r="J27" s="37">
        <v>0</v>
      </c>
    </row>
    <row r="30" spans="1:10" ht="15" customHeight="1">
      <c r="A30" s="79" t="s">
        <v>11</v>
      </c>
      <c r="B30" s="80"/>
      <c r="C30" s="80"/>
      <c r="D30" s="80"/>
      <c r="E30" s="80"/>
      <c r="F30" s="36">
        <f>F14+F21+F27</f>
        <v>3771458</v>
      </c>
      <c r="G30" s="36">
        <f t="shared" ref="G30:J30" si="4">G14+G21+G27</f>
        <v>0</v>
      </c>
      <c r="H30" s="36">
        <f t="shared" si="4"/>
        <v>0</v>
      </c>
      <c r="I30" s="36">
        <f t="shared" si="4"/>
        <v>0</v>
      </c>
      <c r="J30" s="36">
        <f t="shared" si="4"/>
        <v>0</v>
      </c>
    </row>
    <row r="31" spans="1:10" ht="10.5" customHeight="1">
      <c r="A31" s="16"/>
      <c r="B31" s="17"/>
      <c r="C31" s="17"/>
      <c r="D31" s="17"/>
      <c r="E31" s="17"/>
      <c r="F31" s="18"/>
      <c r="G31" s="18"/>
      <c r="H31" s="18"/>
      <c r="I31" s="18"/>
      <c r="J31" s="18"/>
    </row>
    <row r="32" spans="1:10" ht="29.25" customHeight="1">
      <c r="A32" s="67" t="s">
        <v>51</v>
      </c>
      <c r="B32" s="68"/>
      <c r="C32" s="68"/>
      <c r="D32" s="68"/>
      <c r="E32" s="68"/>
      <c r="F32" s="68"/>
      <c r="G32" s="68"/>
      <c r="H32" s="68"/>
      <c r="I32" s="68"/>
      <c r="J32" s="68"/>
    </row>
    <row r="33" spans="1:10" ht="8.25" customHeight="1"/>
    <row r="34" spans="1:10" ht="15" customHeight="1">
      <c r="A34" s="67" t="s">
        <v>40</v>
      </c>
      <c r="B34" s="68"/>
      <c r="C34" s="68"/>
      <c r="D34" s="68"/>
      <c r="E34" s="68"/>
      <c r="F34" s="68"/>
      <c r="G34" s="68"/>
      <c r="H34" s="68"/>
      <c r="I34" s="68"/>
      <c r="J34" s="68"/>
    </row>
    <row r="35" spans="1:10" ht="8.25" customHeight="1"/>
    <row r="36" spans="1:10" ht="29.25" customHeight="1">
      <c r="A36" s="67" t="s">
        <v>41</v>
      </c>
      <c r="B36" s="68"/>
      <c r="C36" s="68"/>
      <c r="D36" s="68"/>
      <c r="E36" s="68"/>
      <c r="F36" s="68"/>
      <c r="G36" s="68"/>
      <c r="H36" s="68"/>
      <c r="I36" s="68"/>
      <c r="J36" s="68"/>
    </row>
  </sheetData>
  <mergeCells count="20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4:J34"/>
    <mergeCell ref="A36:J36"/>
    <mergeCell ref="A21:E21"/>
    <mergeCell ref="A23:J23"/>
    <mergeCell ref="A26:E26"/>
    <mergeCell ref="A27:E27"/>
    <mergeCell ref="A30:E30"/>
    <mergeCell ref="A32:J32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6"/>
  <sheetViews>
    <sheetView workbookViewId="0">
      <selection activeCell="H28" sqref="H28"/>
    </sheetView>
  </sheetViews>
  <sheetFormatPr defaultRowHeight="15"/>
  <cols>
    <col min="5" max="10" width="25.28515625" customWidth="1"/>
  </cols>
  <sheetData>
    <row r="1" spans="1:10" ht="42" customHeight="1">
      <c r="A1" s="71" t="s">
        <v>48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8" customHeigh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>
      <c r="A3" s="71" t="s">
        <v>29</v>
      </c>
      <c r="B3" s="71"/>
      <c r="C3" s="71"/>
      <c r="D3" s="71"/>
      <c r="E3" s="71"/>
      <c r="F3" s="71"/>
      <c r="G3" s="71"/>
      <c r="H3" s="71"/>
      <c r="I3" s="82"/>
      <c r="J3" s="82"/>
    </row>
    <row r="4" spans="1:10" ht="18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>
      <c r="A5" s="71" t="s">
        <v>35</v>
      </c>
      <c r="B5" s="72"/>
      <c r="C5" s="72"/>
      <c r="D5" s="72"/>
      <c r="E5" s="72"/>
      <c r="F5" s="72"/>
      <c r="G5" s="72"/>
      <c r="H5" s="72"/>
      <c r="I5" s="72"/>
      <c r="J5" s="72"/>
    </row>
    <row r="6" spans="1:10" ht="18">
      <c r="A6" s="1"/>
      <c r="B6" s="2"/>
      <c r="C6" s="2"/>
      <c r="D6" s="2"/>
      <c r="E6" s="7"/>
      <c r="F6" s="8"/>
      <c r="G6" s="8"/>
      <c r="H6" s="8"/>
      <c r="I6" s="8"/>
      <c r="J6" s="28" t="s">
        <v>53</v>
      </c>
    </row>
    <row r="7" spans="1:10" ht="25.5">
      <c r="A7" s="29"/>
      <c r="B7" s="30"/>
      <c r="C7" s="30"/>
      <c r="D7" s="31"/>
      <c r="E7" s="32"/>
      <c r="F7" s="4" t="s">
        <v>37</v>
      </c>
      <c r="G7" s="4" t="s">
        <v>38</v>
      </c>
      <c r="H7" s="4" t="s">
        <v>42</v>
      </c>
      <c r="I7" s="4" t="s">
        <v>43</v>
      </c>
      <c r="J7" s="4" t="s">
        <v>44</v>
      </c>
    </row>
    <row r="8" spans="1:10">
      <c r="A8" s="83" t="s">
        <v>0</v>
      </c>
      <c r="B8" s="70"/>
      <c r="C8" s="70"/>
      <c r="D8" s="70"/>
      <c r="E8" s="84"/>
      <c r="F8" s="33">
        <f>F9+F10</f>
        <v>90186067</v>
      </c>
      <c r="G8" s="33">
        <f t="shared" ref="G8:J8" si="0">G9+G10</f>
        <v>89775000</v>
      </c>
      <c r="H8" s="33">
        <f t="shared" si="0"/>
        <v>103500000</v>
      </c>
      <c r="I8" s="33">
        <f t="shared" si="0"/>
        <v>65000000</v>
      </c>
      <c r="J8" s="33">
        <f t="shared" si="0"/>
        <v>65000000</v>
      </c>
    </row>
    <row r="9" spans="1:10">
      <c r="A9" s="81" t="s">
        <v>1</v>
      </c>
      <c r="B9" s="80"/>
      <c r="C9" s="80"/>
      <c r="D9" s="80"/>
      <c r="E9" s="85"/>
      <c r="F9" s="34">
        <v>90186067</v>
      </c>
      <c r="G9" s="34">
        <v>89775000</v>
      </c>
      <c r="H9" s="34">
        <v>103500000</v>
      </c>
      <c r="I9" s="34">
        <v>65000000</v>
      </c>
      <c r="J9" s="34">
        <v>65000000</v>
      </c>
    </row>
    <row r="10" spans="1:10" ht="14.25" customHeight="1">
      <c r="A10" s="86" t="s">
        <v>2</v>
      </c>
      <c r="B10" s="85"/>
      <c r="C10" s="85"/>
      <c r="D10" s="85"/>
      <c r="E10" s="85"/>
      <c r="F10" s="34">
        <v>0</v>
      </c>
      <c r="G10" s="34">
        <v>0</v>
      </c>
      <c r="H10" s="34">
        <v>0</v>
      </c>
      <c r="I10" s="34">
        <v>0</v>
      </c>
      <c r="J10" s="34">
        <v>0</v>
      </c>
    </row>
    <row r="11" spans="1:10" ht="14.25" customHeight="1">
      <c r="A11" s="41" t="s">
        <v>3</v>
      </c>
      <c r="B11" s="42"/>
      <c r="C11" s="42"/>
      <c r="D11" s="42"/>
      <c r="E11" s="42"/>
      <c r="F11" s="33">
        <f>F12+F13</f>
        <v>74296587</v>
      </c>
      <c r="G11" s="33">
        <f t="shared" ref="G11:J11" si="1">G12+G13</f>
        <v>96825000</v>
      </c>
      <c r="H11" s="33">
        <f t="shared" si="1"/>
        <v>107500000</v>
      </c>
      <c r="I11" s="33">
        <f t="shared" si="1"/>
        <v>62000000</v>
      </c>
      <c r="J11" s="33">
        <f t="shared" si="1"/>
        <v>62000000</v>
      </c>
    </row>
    <row r="12" spans="1:10">
      <c r="A12" s="79" t="s">
        <v>4</v>
      </c>
      <c r="B12" s="80"/>
      <c r="C12" s="80"/>
      <c r="D12" s="80"/>
      <c r="E12" s="80"/>
      <c r="F12" s="34">
        <v>74109112</v>
      </c>
      <c r="G12" s="34">
        <v>79705000</v>
      </c>
      <c r="H12" s="34">
        <v>95450000</v>
      </c>
      <c r="I12" s="34">
        <v>61950000</v>
      </c>
      <c r="J12" s="35">
        <v>61950000</v>
      </c>
    </row>
    <row r="13" spans="1:10">
      <c r="A13" s="87" t="s">
        <v>5</v>
      </c>
      <c r="B13" s="85"/>
      <c r="C13" s="85"/>
      <c r="D13" s="85"/>
      <c r="E13" s="85"/>
      <c r="F13" s="36">
        <v>187475</v>
      </c>
      <c r="G13" s="36">
        <v>17120000</v>
      </c>
      <c r="H13" s="36">
        <v>12050000</v>
      </c>
      <c r="I13" s="36">
        <v>50000</v>
      </c>
      <c r="J13" s="35">
        <v>50000</v>
      </c>
    </row>
    <row r="14" spans="1:10">
      <c r="A14" s="69" t="s">
        <v>6</v>
      </c>
      <c r="B14" s="70"/>
      <c r="C14" s="70"/>
      <c r="D14" s="70"/>
      <c r="E14" s="70"/>
      <c r="F14" s="33">
        <f>F8-F11</f>
        <v>15889480</v>
      </c>
      <c r="G14" s="33">
        <f t="shared" ref="G14:J14" si="2">G8-G11</f>
        <v>-7050000</v>
      </c>
      <c r="H14" s="33">
        <f t="shared" si="2"/>
        <v>-4000000</v>
      </c>
      <c r="I14" s="33">
        <f t="shared" si="2"/>
        <v>3000000</v>
      </c>
      <c r="J14" s="33">
        <f t="shared" si="2"/>
        <v>3000000</v>
      </c>
    </row>
    <row r="15" spans="1:10" ht="18">
      <c r="A15" s="5"/>
      <c r="B15" s="9"/>
      <c r="C15" s="9"/>
      <c r="D15" s="9"/>
      <c r="E15" s="9"/>
      <c r="F15" s="9"/>
      <c r="G15" s="9"/>
      <c r="H15" s="3"/>
      <c r="I15" s="3"/>
      <c r="J15" s="3"/>
    </row>
    <row r="16" spans="1:10" ht="18" customHeight="1">
      <c r="A16" s="71" t="s">
        <v>36</v>
      </c>
      <c r="B16" s="72"/>
      <c r="C16" s="72"/>
      <c r="D16" s="72"/>
      <c r="E16" s="72"/>
      <c r="F16" s="72"/>
      <c r="G16" s="72"/>
      <c r="H16" s="72"/>
      <c r="I16" s="72"/>
      <c r="J16" s="72"/>
    </row>
    <row r="17" spans="1:10" ht="18">
      <c r="A17" s="21"/>
      <c r="B17" s="24"/>
      <c r="C17" s="24"/>
      <c r="D17" s="24"/>
      <c r="E17" s="24"/>
      <c r="F17" s="24"/>
      <c r="G17" s="24"/>
      <c r="H17" s="25"/>
      <c r="I17" s="25"/>
      <c r="J17" s="25"/>
    </row>
    <row r="18" spans="1:10" ht="25.5">
      <c r="A18" s="29"/>
      <c r="B18" s="30"/>
      <c r="C18" s="30"/>
      <c r="D18" s="31"/>
      <c r="E18" s="32"/>
      <c r="F18" s="4" t="s">
        <v>12</v>
      </c>
      <c r="G18" s="4" t="s">
        <v>13</v>
      </c>
      <c r="H18" s="4" t="s">
        <v>42</v>
      </c>
      <c r="I18" s="4" t="s">
        <v>43</v>
      </c>
      <c r="J18" s="4" t="s">
        <v>44</v>
      </c>
    </row>
    <row r="19" spans="1:10" ht="15.75" customHeight="1">
      <c r="A19" s="81" t="s">
        <v>8</v>
      </c>
      <c r="B19" s="88"/>
      <c r="C19" s="88"/>
      <c r="D19" s="88"/>
      <c r="E19" s="89"/>
      <c r="F19" s="36">
        <v>0</v>
      </c>
      <c r="G19" s="36">
        <v>0</v>
      </c>
      <c r="H19" s="36">
        <v>0</v>
      </c>
      <c r="I19" s="36">
        <v>0</v>
      </c>
      <c r="J19" s="36">
        <v>0</v>
      </c>
    </row>
    <row r="20" spans="1:10">
      <c r="A20" s="81" t="s">
        <v>9</v>
      </c>
      <c r="B20" s="80"/>
      <c r="C20" s="80"/>
      <c r="D20" s="80"/>
      <c r="E20" s="80"/>
      <c r="F20" s="36">
        <v>2915388</v>
      </c>
      <c r="G20" s="36">
        <v>2950000</v>
      </c>
      <c r="H20" s="36">
        <v>3000000</v>
      </c>
      <c r="I20" s="36">
        <v>3000000</v>
      </c>
      <c r="J20" s="36">
        <v>3000000</v>
      </c>
    </row>
    <row r="21" spans="1:10">
      <c r="A21" s="69" t="s">
        <v>10</v>
      </c>
      <c r="B21" s="70"/>
      <c r="C21" s="70"/>
      <c r="D21" s="70"/>
      <c r="E21" s="70"/>
      <c r="F21" s="33">
        <f>F19-F20</f>
        <v>-2915388</v>
      </c>
      <c r="G21" s="33">
        <f t="shared" ref="G21:J21" si="3">G19-G20</f>
        <v>-2950000</v>
      </c>
      <c r="H21" s="33">
        <f t="shared" si="3"/>
        <v>-3000000</v>
      </c>
      <c r="I21" s="33">
        <f t="shared" si="3"/>
        <v>-3000000</v>
      </c>
      <c r="J21" s="33">
        <f t="shared" si="3"/>
        <v>-3000000</v>
      </c>
    </row>
    <row r="22" spans="1:10" ht="18">
      <c r="A22" s="23"/>
      <c r="B22" s="24"/>
      <c r="C22" s="24"/>
      <c r="D22" s="24"/>
      <c r="E22" s="24"/>
      <c r="F22" s="24"/>
      <c r="G22" s="24"/>
      <c r="H22" s="25"/>
      <c r="I22" s="25"/>
      <c r="J22" s="25"/>
    </row>
    <row r="23" spans="1:10" ht="18" customHeight="1">
      <c r="A23" s="71" t="s">
        <v>50</v>
      </c>
      <c r="B23" s="72"/>
      <c r="C23" s="72"/>
      <c r="D23" s="72"/>
      <c r="E23" s="72"/>
      <c r="F23" s="72"/>
      <c r="G23" s="72"/>
      <c r="H23" s="72"/>
      <c r="I23" s="72"/>
      <c r="J23" s="72"/>
    </row>
    <row r="24" spans="1:10" ht="18">
      <c r="A24" s="23"/>
      <c r="B24" s="24"/>
      <c r="C24" s="24"/>
      <c r="D24" s="24"/>
      <c r="E24" s="24"/>
      <c r="F24" s="24"/>
      <c r="G24" s="24"/>
      <c r="H24" s="25"/>
      <c r="I24" s="25"/>
      <c r="J24" s="25"/>
    </row>
    <row r="25" spans="1:10" ht="25.5">
      <c r="A25" s="29"/>
      <c r="B25" s="30"/>
      <c r="C25" s="30"/>
      <c r="D25" s="31"/>
      <c r="E25" s="32"/>
      <c r="F25" s="4" t="s">
        <v>12</v>
      </c>
      <c r="G25" s="4" t="s">
        <v>13</v>
      </c>
      <c r="H25" s="4" t="s">
        <v>42</v>
      </c>
      <c r="I25" s="4" t="s">
        <v>43</v>
      </c>
      <c r="J25" s="4" t="s">
        <v>44</v>
      </c>
    </row>
    <row r="26" spans="1:10">
      <c r="A26" s="73" t="s">
        <v>39</v>
      </c>
      <c r="B26" s="74"/>
      <c r="C26" s="74"/>
      <c r="D26" s="74"/>
      <c r="E26" s="75"/>
      <c r="F26" s="38">
        <v>15441957</v>
      </c>
      <c r="G26" s="38"/>
      <c r="H26" s="38"/>
      <c r="I26" s="38"/>
      <c r="J26" s="39"/>
    </row>
    <row r="27" spans="1:10" ht="30" customHeight="1">
      <c r="A27" s="76" t="s">
        <v>7</v>
      </c>
      <c r="B27" s="77"/>
      <c r="C27" s="77"/>
      <c r="D27" s="77"/>
      <c r="E27" s="78"/>
      <c r="F27" s="40">
        <v>15441957</v>
      </c>
      <c r="G27" s="40">
        <v>10000000</v>
      </c>
      <c r="H27" s="40">
        <v>7000000</v>
      </c>
      <c r="I27" s="40">
        <v>0</v>
      </c>
      <c r="J27" s="37">
        <v>0</v>
      </c>
    </row>
    <row r="30" spans="1:10">
      <c r="A30" s="79" t="s">
        <v>11</v>
      </c>
      <c r="B30" s="80"/>
      <c r="C30" s="80"/>
      <c r="D30" s="80"/>
      <c r="E30" s="80"/>
      <c r="F30" s="36">
        <f>F14+F21+F27</f>
        <v>28416049</v>
      </c>
      <c r="G30" s="36">
        <f t="shared" ref="G30:J30" si="4">G14+G21+G27</f>
        <v>0</v>
      </c>
      <c r="H30" s="36">
        <f t="shared" si="4"/>
        <v>0</v>
      </c>
      <c r="I30" s="36">
        <f t="shared" si="4"/>
        <v>0</v>
      </c>
      <c r="J30" s="36">
        <f t="shared" si="4"/>
        <v>0</v>
      </c>
    </row>
    <row r="31" spans="1:10" ht="10.5" customHeight="1">
      <c r="A31" s="16"/>
      <c r="B31" s="17"/>
      <c r="C31" s="17"/>
      <c r="D31" s="17"/>
      <c r="E31" s="17"/>
      <c r="F31" s="18"/>
      <c r="G31" s="18"/>
      <c r="H31" s="18"/>
      <c r="I31" s="18"/>
      <c r="J31" s="18"/>
    </row>
    <row r="32" spans="1:10" ht="29.25" customHeight="1">
      <c r="A32" s="67" t="s">
        <v>51</v>
      </c>
      <c r="B32" s="68"/>
      <c r="C32" s="68"/>
      <c r="D32" s="68"/>
      <c r="E32" s="68"/>
      <c r="F32" s="68"/>
      <c r="G32" s="68"/>
      <c r="H32" s="68"/>
      <c r="I32" s="68"/>
      <c r="J32" s="68"/>
    </row>
    <row r="33" spans="1:10" ht="8.25" customHeight="1"/>
    <row r="34" spans="1:10" ht="15" customHeight="1">
      <c r="A34" s="67" t="s">
        <v>40</v>
      </c>
      <c r="B34" s="68"/>
      <c r="C34" s="68"/>
      <c r="D34" s="68"/>
      <c r="E34" s="68"/>
      <c r="F34" s="68"/>
      <c r="G34" s="68"/>
      <c r="H34" s="68"/>
      <c r="I34" s="68"/>
      <c r="J34" s="68"/>
    </row>
    <row r="35" spans="1:10" ht="8.25" customHeight="1"/>
    <row r="36" spans="1:10" ht="29.25" customHeight="1">
      <c r="A36" s="67" t="s">
        <v>41</v>
      </c>
      <c r="B36" s="68"/>
      <c r="C36" s="68"/>
      <c r="D36" s="68"/>
      <c r="E36" s="68"/>
      <c r="F36" s="68"/>
      <c r="G36" s="68"/>
      <c r="H36" s="68"/>
      <c r="I36" s="68"/>
      <c r="J36" s="68"/>
    </row>
  </sheetData>
  <mergeCells count="20">
    <mergeCell ref="A12:E12"/>
    <mergeCell ref="A5:J5"/>
    <mergeCell ref="A16:J16"/>
    <mergeCell ref="A32:J32"/>
    <mergeCell ref="A30:E30"/>
    <mergeCell ref="A19:E19"/>
    <mergeCell ref="A20:E20"/>
    <mergeCell ref="A21:E21"/>
    <mergeCell ref="A1:J1"/>
    <mergeCell ref="A3:J3"/>
    <mergeCell ref="A8:E8"/>
    <mergeCell ref="A9:E9"/>
    <mergeCell ref="A10:E10"/>
    <mergeCell ref="A36:J36"/>
    <mergeCell ref="A23:J23"/>
    <mergeCell ref="A13:E13"/>
    <mergeCell ref="A14:E14"/>
    <mergeCell ref="A26:E26"/>
    <mergeCell ref="A27:E27"/>
    <mergeCell ref="A34:J34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"/>
  <sheetViews>
    <sheetView topLeftCell="A7" workbookViewId="0">
      <selection activeCell="F31" sqref="F31"/>
    </sheetView>
  </sheetViews>
  <sheetFormatPr defaultRowHeight="1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>
      <c r="A1" s="71" t="s">
        <v>48</v>
      </c>
      <c r="B1" s="71"/>
      <c r="C1" s="71"/>
      <c r="D1" s="71"/>
      <c r="E1" s="71"/>
      <c r="F1" s="71"/>
      <c r="G1" s="71"/>
      <c r="H1" s="71"/>
    </row>
    <row r="2" spans="1:8" ht="18" customHeight="1">
      <c r="A2" s="5"/>
      <c r="B2" s="5"/>
      <c r="C2" s="5"/>
      <c r="D2" s="5"/>
      <c r="E2" s="5"/>
      <c r="F2" s="5"/>
      <c r="G2" s="5"/>
      <c r="H2" s="5"/>
    </row>
    <row r="3" spans="1:8" ht="15.75">
      <c r="A3" s="71" t="s">
        <v>29</v>
      </c>
      <c r="B3" s="71"/>
      <c r="C3" s="71"/>
      <c r="D3" s="71"/>
      <c r="E3" s="71"/>
      <c r="F3" s="71"/>
      <c r="G3" s="82"/>
      <c r="H3" s="82"/>
    </row>
    <row r="4" spans="1:8" ht="18">
      <c r="A4" s="5"/>
      <c r="B4" s="5"/>
      <c r="C4" s="5"/>
      <c r="D4" s="5"/>
      <c r="E4" s="5"/>
      <c r="F4" s="5"/>
      <c r="G4" s="6"/>
      <c r="H4" s="6"/>
    </row>
    <row r="5" spans="1:8" ht="18" customHeight="1">
      <c r="A5" s="71" t="s">
        <v>15</v>
      </c>
      <c r="B5" s="72"/>
      <c r="C5" s="72"/>
      <c r="D5" s="72"/>
      <c r="E5" s="72"/>
      <c r="F5" s="72"/>
      <c r="G5" s="72"/>
      <c r="H5" s="72"/>
    </row>
    <row r="6" spans="1:8" ht="18">
      <c r="A6" s="5"/>
      <c r="B6" s="5"/>
      <c r="C6" s="5"/>
      <c r="D6" s="5"/>
      <c r="E6" s="5"/>
      <c r="F6" s="5"/>
      <c r="G6" s="6"/>
      <c r="H6" s="6"/>
    </row>
    <row r="7" spans="1:8" ht="15.75">
      <c r="A7" s="71" t="s">
        <v>1</v>
      </c>
      <c r="B7" s="90"/>
      <c r="C7" s="90"/>
      <c r="D7" s="90"/>
      <c r="E7" s="90"/>
      <c r="F7" s="90"/>
      <c r="G7" s="90"/>
      <c r="H7" s="90"/>
    </row>
    <row r="8" spans="1:8" ht="18">
      <c r="A8" s="5"/>
      <c r="B8" s="5"/>
      <c r="C8" s="5"/>
      <c r="D8" s="5"/>
      <c r="E8" s="5"/>
      <c r="F8" s="5"/>
      <c r="G8" s="6"/>
      <c r="H8" s="44" t="s">
        <v>56</v>
      </c>
    </row>
    <row r="9" spans="1:8" ht="25.5">
      <c r="A9" s="20" t="s">
        <v>16</v>
      </c>
      <c r="B9" s="19" t="s">
        <v>17</v>
      </c>
      <c r="C9" s="19" t="s">
        <v>14</v>
      </c>
      <c r="D9" s="19" t="s">
        <v>12</v>
      </c>
      <c r="E9" s="20" t="s">
        <v>13</v>
      </c>
      <c r="F9" s="20" t="s">
        <v>42</v>
      </c>
      <c r="G9" s="20" t="s">
        <v>43</v>
      </c>
      <c r="H9" s="20" t="s">
        <v>44</v>
      </c>
    </row>
    <row r="10" spans="1:8" ht="15.75" customHeight="1">
      <c r="A10" s="46">
        <v>6</v>
      </c>
      <c r="B10" s="46"/>
      <c r="C10" s="46" t="s">
        <v>18</v>
      </c>
      <c r="D10" s="50">
        <f>SUM(D11:D14)</f>
        <v>11969749</v>
      </c>
      <c r="E10" s="50">
        <f t="shared" ref="E10:H10" si="0">SUM(E11:E14)</f>
        <v>11915190</v>
      </c>
      <c r="F10" s="50">
        <f t="shared" si="0"/>
        <v>13736810</v>
      </c>
      <c r="G10" s="50">
        <f t="shared" si="0"/>
        <v>8626982</v>
      </c>
      <c r="H10" s="50">
        <f t="shared" si="0"/>
        <v>8626982</v>
      </c>
    </row>
    <row r="11" spans="1:8" ht="38.25">
      <c r="A11" s="13"/>
      <c r="B11" s="15">
        <v>63</v>
      </c>
      <c r="C11" s="15" t="s">
        <v>45</v>
      </c>
      <c r="D11" s="10">
        <v>6876932</v>
      </c>
      <c r="E11" s="11">
        <v>7233393</v>
      </c>
      <c r="F11" s="11">
        <v>9091512</v>
      </c>
      <c r="G11" s="11">
        <v>1990842</v>
      </c>
      <c r="H11" s="11">
        <v>1990842</v>
      </c>
    </row>
    <row r="12" spans="1:8">
      <c r="A12" s="13"/>
      <c r="B12" s="15">
        <v>64</v>
      </c>
      <c r="C12" s="15" t="s">
        <v>54</v>
      </c>
      <c r="D12" s="10">
        <v>5087919</v>
      </c>
      <c r="E12" s="11">
        <v>4668392</v>
      </c>
      <c r="F12" s="11">
        <v>4645298</v>
      </c>
      <c r="G12" s="11">
        <v>6636140</v>
      </c>
      <c r="H12" s="11">
        <v>6636140</v>
      </c>
    </row>
    <row r="13" spans="1:8" ht="51">
      <c r="A13" s="13"/>
      <c r="B13" s="15">
        <v>65</v>
      </c>
      <c r="C13" s="15" t="s">
        <v>55</v>
      </c>
      <c r="D13" s="10">
        <v>664</v>
      </c>
      <c r="E13" s="11">
        <v>13405</v>
      </c>
      <c r="F13" s="11">
        <v>0</v>
      </c>
      <c r="G13" s="11">
        <v>0</v>
      </c>
      <c r="H13" s="11">
        <v>0</v>
      </c>
    </row>
    <row r="14" spans="1:8" ht="25.5">
      <c r="A14" s="13"/>
      <c r="B14" s="15">
        <v>68</v>
      </c>
      <c r="C14" s="15" t="s">
        <v>47</v>
      </c>
      <c r="D14" s="10">
        <v>4234</v>
      </c>
      <c r="E14" s="11">
        <v>0</v>
      </c>
      <c r="F14" s="11">
        <v>0</v>
      </c>
      <c r="G14" s="11">
        <v>0</v>
      </c>
      <c r="H14" s="11">
        <v>0</v>
      </c>
    </row>
    <row r="15" spans="1:8" ht="25.5">
      <c r="A15" s="47">
        <v>7</v>
      </c>
      <c r="B15" s="48"/>
      <c r="C15" s="49" t="s">
        <v>19</v>
      </c>
      <c r="D15" s="50">
        <f>D16</f>
        <v>0</v>
      </c>
      <c r="E15" s="50">
        <f t="shared" ref="E15:H15" si="1">E16</f>
        <v>0</v>
      </c>
      <c r="F15" s="50">
        <f t="shared" si="1"/>
        <v>0</v>
      </c>
      <c r="G15" s="50">
        <f t="shared" si="1"/>
        <v>0</v>
      </c>
      <c r="H15" s="50">
        <f t="shared" si="1"/>
        <v>0</v>
      </c>
    </row>
    <row r="16" spans="1:8" ht="38.25">
      <c r="A16" s="15"/>
      <c r="B16" s="15">
        <v>72</v>
      </c>
      <c r="C16" s="26" t="s">
        <v>46</v>
      </c>
      <c r="D16" s="10">
        <v>0</v>
      </c>
      <c r="E16" s="11">
        <v>0</v>
      </c>
      <c r="F16" s="11">
        <v>0</v>
      </c>
      <c r="G16" s="11">
        <v>0</v>
      </c>
      <c r="H16" s="12">
        <v>0</v>
      </c>
    </row>
    <row r="19" spans="1:8" ht="15.75">
      <c r="A19" s="71" t="s">
        <v>20</v>
      </c>
      <c r="B19" s="71"/>
      <c r="C19" s="71"/>
      <c r="D19" s="71"/>
      <c r="E19" s="71"/>
      <c r="F19" s="71"/>
      <c r="G19" s="71"/>
      <c r="H19" s="71"/>
    </row>
    <row r="20" spans="1:8" ht="18">
      <c r="A20" s="21"/>
      <c r="B20" s="21"/>
      <c r="C20" s="21"/>
      <c r="D20" s="21"/>
      <c r="E20" s="21"/>
      <c r="F20" s="21"/>
      <c r="G20" s="22"/>
      <c r="H20" s="22"/>
    </row>
    <row r="21" spans="1:8" ht="25.5">
      <c r="A21" s="20" t="s">
        <v>16</v>
      </c>
      <c r="B21" s="19" t="s">
        <v>17</v>
      </c>
      <c r="C21" s="19" t="s">
        <v>21</v>
      </c>
      <c r="D21" s="19" t="s">
        <v>12</v>
      </c>
      <c r="E21" s="20" t="s">
        <v>13</v>
      </c>
      <c r="F21" s="20" t="s">
        <v>42</v>
      </c>
      <c r="G21" s="20" t="s">
        <v>43</v>
      </c>
      <c r="H21" s="20" t="s">
        <v>44</v>
      </c>
    </row>
    <row r="22" spans="1:8" ht="15.75" customHeight="1">
      <c r="A22" s="46">
        <v>3</v>
      </c>
      <c r="B22" s="46"/>
      <c r="C22" s="46" t="s">
        <v>22</v>
      </c>
      <c r="D22" s="50">
        <f>SUM(D23:D27)</f>
        <v>9835970</v>
      </c>
      <c r="E22" s="50">
        <f t="shared" ref="E22:H22" si="2">SUM(E23:E27)</f>
        <v>10578670</v>
      </c>
      <c r="F22" s="50">
        <f t="shared" si="2"/>
        <v>12668392</v>
      </c>
      <c r="G22" s="50">
        <f t="shared" si="2"/>
        <v>8222178</v>
      </c>
      <c r="H22" s="50">
        <f t="shared" si="2"/>
        <v>8222178</v>
      </c>
    </row>
    <row r="23" spans="1:8" ht="15.75" customHeight="1">
      <c r="A23" s="13"/>
      <c r="B23" s="15">
        <v>31</v>
      </c>
      <c r="C23" s="15" t="s">
        <v>23</v>
      </c>
      <c r="D23" s="10">
        <v>307173</v>
      </c>
      <c r="E23" s="11">
        <v>345079</v>
      </c>
      <c r="F23" s="11">
        <v>358352</v>
      </c>
      <c r="G23" s="11">
        <v>358352</v>
      </c>
      <c r="H23" s="11">
        <v>358352</v>
      </c>
    </row>
    <row r="24" spans="1:8" ht="15.75" customHeight="1">
      <c r="A24" s="13"/>
      <c r="B24" s="15">
        <v>32</v>
      </c>
      <c r="C24" s="15" t="s">
        <v>32</v>
      </c>
      <c r="D24" s="10">
        <v>8961060</v>
      </c>
      <c r="E24" s="11">
        <v>9710664</v>
      </c>
      <c r="F24" s="11">
        <v>11792422</v>
      </c>
      <c r="G24" s="11">
        <v>7346208</v>
      </c>
      <c r="H24" s="11">
        <v>7346208</v>
      </c>
    </row>
    <row r="25" spans="1:8" ht="15.75" customHeight="1">
      <c r="A25" s="13"/>
      <c r="B25" s="15">
        <v>34</v>
      </c>
      <c r="C25" s="15" t="s">
        <v>57</v>
      </c>
      <c r="D25" s="10">
        <v>112562</v>
      </c>
      <c r="E25" s="11">
        <v>118123</v>
      </c>
      <c r="F25" s="11">
        <v>112814</v>
      </c>
      <c r="G25" s="11">
        <v>112814</v>
      </c>
      <c r="H25" s="11">
        <v>112814</v>
      </c>
    </row>
    <row r="26" spans="1:8" ht="29.25" customHeight="1">
      <c r="A26" s="13"/>
      <c r="B26" s="15">
        <v>36</v>
      </c>
      <c r="C26" s="15" t="s">
        <v>58</v>
      </c>
      <c r="D26" s="10">
        <v>428026</v>
      </c>
      <c r="E26" s="11">
        <v>398168</v>
      </c>
      <c r="F26" s="11">
        <v>398168</v>
      </c>
      <c r="G26" s="11">
        <v>398168</v>
      </c>
      <c r="H26" s="11">
        <v>398168</v>
      </c>
    </row>
    <row r="27" spans="1:8" ht="15.75" customHeight="1">
      <c r="A27" s="13"/>
      <c r="B27" s="15">
        <v>38</v>
      </c>
      <c r="C27" s="15" t="s">
        <v>59</v>
      </c>
      <c r="D27" s="10">
        <v>27149</v>
      </c>
      <c r="E27" s="11">
        <v>6636</v>
      </c>
      <c r="F27" s="11">
        <v>6636</v>
      </c>
      <c r="G27" s="11">
        <v>6636</v>
      </c>
      <c r="H27" s="11">
        <v>6636</v>
      </c>
    </row>
    <row r="28" spans="1:8" ht="25.5">
      <c r="A28" s="47">
        <v>4</v>
      </c>
      <c r="B28" s="48"/>
      <c r="C28" s="49" t="s">
        <v>24</v>
      </c>
      <c r="D28" s="50">
        <f>SUM(D29:D30)</f>
        <v>24882</v>
      </c>
      <c r="E28" s="50">
        <f t="shared" ref="E28:H28" si="3">SUM(E29:E30)</f>
        <v>2272214</v>
      </c>
      <c r="F28" s="50">
        <f t="shared" si="3"/>
        <v>1599310</v>
      </c>
      <c r="G28" s="50">
        <f t="shared" si="3"/>
        <v>6636</v>
      </c>
      <c r="H28" s="50">
        <f t="shared" si="3"/>
        <v>6636</v>
      </c>
    </row>
    <row r="29" spans="1:8" ht="38.25">
      <c r="A29" s="14"/>
      <c r="B29" s="45">
        <v>42</v>
      </c>
      <c r="C29" s="26" t="s">
        <v>49</v>
      </c>
      <c r="D29" s="10">
        <v>24882</v>
      </c>
      <c r="E29" s="11">
        <v>281372</v>
      </c>
      <c r="F29" s="11">
        <v>6636</v>
      </c>
      <c r="G29" s="11">
        <v>6636</v>
      </c>
      <c r="H29" s="11">
        <v>6636</v>
      </c>
    </row>
    <row r="30" spans="1:8" ht="25.5">
      <c r="A30" s="15"/>
      <c r="B30" s="15">
        <v>45</v>
      </c>
      <c r="C30" s="26" t="s">
        <v>60</v>
      </c>
      <c r="D30" s="10">
        <v>0</v>
      </c>
      <c r="E30" s="11">
        <v>1990842</v>
      </c>
      <c r="F30" s="11">
        <v>1592674</v>
      </c>
      <c r="G30" s="11">
        <v>0</v>
      </c>
      <c r="H30" s="12">
        <v>0</v>
      </c>
    </row>
  </sheetData>
  <mergeCells count="5">
    <mergeCell ref="A7:H7"/>
    <mergeCell ref="A19:H19"/>
    <mergeCell ref="A1:H1"/>
    <mergeCell ref="A3:H3"/>
    <mergeCell ref="A5:H5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workbookViewId="0">
      <selection activeCell="H12" sqref="H12"/>
    </sheetView>
  </sheetViews>
  <sheetFormatPr defaultRowHeight="1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>
      <c r="A1" s="71" t="s">
        <v>48</v>
      </c>
      <c r="B1" s="71"/>
      <c r="C1" s="71"/>
      <c r="D1" s="71"/>
      <c r="E1" s="71"/>
      <c r="F1" s="71"/>
      <c r="G1" s="71"/>
      <c r="H1" s="71"/>
    </row>
    <row r="2" spans="1:8" ht="18" customHeight="1">
      <c r="A2" s="5"/>
      <c r="B2" s="5"/>
      <c r="C2" s="5"/>
      <c r="D2" s="5"/>
      <c r="E2" s="5"/>
      <c r="F2" s="5"/>
      <c r="G2" s="5"/>
      <c r="H2" s="5"/>
    </row>
    <row r="3" spans="1:8" ht="15.75">
      <c r="A3" s="71" t="s">
        <v>29</v>
      </c>
      <c r="B3" s="71"/>
      <c r="C3" s="71"/>
      <c r="D3" s="71"/>
      <c r="E3" s="71"/>
      <c r="F3" s="71"/>
      <c r="G3" s="82"/>
      <c r="H3" s="82"/>
    </row>
    <row r="4" spans="1:8" ht="18">
      <c r="A4" s="5"/>
      <c r="B4" s="5"/>
      <c r="C4" s="5"/>
      <c r="D4" s="5"/>
      <c r="E4" s="5"/>
      <c r="F4" s="5"/>
      <c r="G4" s="6"/>
      <c r="H4" s="6"/>
    </row>
    <row r="5" spans="1:8" ht="18" customHeight="1">
      <c r="A5" s="71" t="s">
        <v>25</v>
      </c>
      <c r="B5" s="72"/>
      <c r="C5" s="72"/>
      <c r="D5" s="72"/>
      <c r="E5" s="72"/>
      <c r="F5" s="72"/>
      <c r="G5" s="72"/>
      <c r="H5" s="72"/>
    </row>
    <row r="6" spans="1:8" ht="18">
      <c r="A6" s="5"/>
      <c r="B6" s="5"/>
      <c r="C6" s="5"/>
      <c r="D6" s="5"/>
      <c r="E6" s="5"/>
      <c r="F6" s="5"/>
      <c r="G6" s="6"/>
      <c r="H6" s="44" t="s">
        <v>56</v>
      </c>
    </row>
    <row r="7" spans="1:8" ht="25.5">
      <c r="A7" s="20" t="s">
        <v>16</v>
      </c>
      <c r="B7" s="19" t="s">
        <v>17</v>
      </c>
      <c r="C7" s="19" t="s">
        <v>31</v>
      </c>
      <c r="D7" s="19" t="s">
        <v>12</v>
      </c>
      <c r="E7" s="20" t="s">
        <v>13</v>
      </c>
      <c r="F7" s="20" t="s">
        <v>42</v>
      </c>
      <c r="G7" s="20" t="s">
        <v>43</v>
      </c>
      <c r="H7" s="20" t="s">
        <v>44</v>
      </c>
    </row>
    <row r="8" spans="1:8" ht="25.5">
      <c r="A8" s="46">
        <v>8</v>
      </c>
      <c r="B8" s="46"/>
      <c r="C8" s="46" t="s">
        <v>26</v>
      </c>
      <c r="D8" s="50">
        <f>D9</f>
        <v>0</v>
      </c>
      <c r="E8" s="50">
        <f t="shared" ref="E8:H8" si="0">E9</f>
        <v>0</v>
      </c>
      <c r="F8" s="50">
        <f t="shared" si="0"/>
        <v>0</v>
      </c>
      <c r="G8" s="50">
        <f t="shared" si="0"/>
        <v>0</v>
      </c>
      <c r="H8" s="50">
        <f t="shared" si="0"/>
        <v>0</v>
      </c>
    </row>
    <row r="9" spans="1:8">
      <c r="A9" s="13"/>
      <c r="B9" s="15">
        <v>84</v>
      </c>
      <c r="C9" s="15" t="s">
        <v>33</v>
      </c>
      <c r="D9" s="10">
        <v>0</v>
      </c>
      <c r="E9" s="11">
        <v>0</v>
      </c>
      <c r="F9" s="11">
        <v>0</v>
      </c>
      <c r="G9" s="11">
        <v>0</v>
      </c>
      <c r="H9" s="11">
        <v>0</v>
      </c>
    </row>
    <row r="10" spans="1:8" ht="25.5">
      <c r="A10" s="47">
        <v>5</v>
      </c>
      <c r="B10" s="48"/>
      <c r="C10" s="49" t="s">
        <v>27</v>
      </c>
      <c r="D10" s="50">
        <f>D11</f>
        <v>386938</v>
      </c>
      <c r="E10" s="50">
        <f t="shared" ref="E10:H10" si="1">E11</f>
        <v>391532</v>
      </c>
      <c r="F10" s="50">
        <f t="shared" si="1"/>
        <v>398168</v>
      </c>
      <c r="G10" s="50">
        <f t="shared" si="1"/>
        <v>398168</v>
      </c>
      <c r="H10" s="50">
        <f t="shared" si="1"/>
        <v>398168</v>
      </c>
    </row>
    <row r="11" spans="1:8" ht="25.5">
      <c r="A11" s="15"/>
      <c r="B11" s="15">
        <v>54</v>
      </c>
      <c r="C11" s="26" t="s">
        <v>34</v>
      </c>
      <c r="D11" s="10">
        <v>386938</v>
      </c>
      <c r="E11" s="11">
        <v>391532</v>
      </c>
      <c r="F11" s="11">
        <v>398168</v>
      </c>
      <c r="G11" s="11">
        <v>398168</v>
      </c>
      <c r="H11" s="12">
        <v>398168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topLeftCell="A16" workbookViewId="0">
      <selection activeCell="G12" sqref="G12"/>
    </sheetView>
  </sheetViews>
  <sheetFormatPr defaultRowHeight="1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>
      <c r="A1" s="71" t="s">
        <v>48</v>
      </c>
      <c r="B1" s="71"/>
      <c r="C1" s="71"/>
      <c r="D1" s="71"/>
      <c r="E1" s="71"/>
      <c r="F1" s="71"/>
      <c r="G1" s="71"/>
      <c r="H1" s="71"/>
      <c r="I1" s="71"/>
    </row>
    <row r="2" spans="1:9" ht="18">
      <c r="A2" s="5"/>
      <c r="B2" s="5"/>
      <c r="C2" s="5"/>
      <c r="D2" s="5"/>
      <c r="E2" s="5"/>
      <c r="F2" s="5"/>
      <c r="G2" s="5"/>
      <c r="H2" s="6"/>
      <c r="I2" s="6"/>
    </row>
    <row r="3" spans="1:9" ht="18" customHeight="1">
      <c r="A3" s="71" t="s">
        <v>28</v>
      </c>
      <c r="B3" s="72"/>
      <c r="C3" s="72"/>
      <c r="D3" s="72"/>
      <c r="E3" s="72"/>
      <c r="F3" s="72"/>
      <c r="G3" s="72"/>
      <c r="H3" s="72"/>
      <c r="I3" s="72"/>
    </row>
    <row r="4" spans="1:9" ht="18">
      <c r="A4" s="5"/>
      <c r="B4" s="5"/>
      <c r="C4" s="5"/>
      <c r="D4" s="5"/>
      <c r="E4" s="5"/>
      <c r="F4" s="5"/>
      <c r="G4" s="5"/>
      <c r="H4" s="6"/>
      <c r="I4" s="44" t="s">
        <v>56</v>
      </c>
    </row>
    <row r="5" spans="1:9" ht="25.5">
      <c r="A5" s="103" t="s">
        <v>30</v>
      </c>
      <c r="B5" s="104"/>
      <c r="C5" s="105"/>
      <c r="D5" s="19" t="s">
        <v>31</v>
      </c>
      <c r="E5" s="19" t="s">
        <v>12</v>
      </c>
      <c r="F5" s="20" t="s">
        <v>13</v>
      </c>
      <c r="G5" s="20" t="s">
        <v>42</v>
      </c>
      <c r="H5" s="20" t="s">
        <v>43</v>
      </c>
      <c r="I5" s="20" t="s">
        <v>44</v>
      </c>
    </row>
    <row r="6" spans="1:9" ht="23.25" customHeight="1">
      <c r="A6" s="106">
        <v>38261</v>
      </c>
      <c r="B6" s="107"/>
      <c r="C6" s="108"/>
      <c r="D6" s="27" t="s">
        <v>61</v>
      </c>
      <c r="E6" s="58">
        <f>E7+E16+E35</f>
        <v>10247790</v>
      </c>
      <c r="F6" s="58">
        <f t="shared" ref="F6:I6" si="0">F7+F16+F35</f>
        <v>13242417</v>
      </c>
      <c r="G6" s="58">
        <f t="shared" si="0"/>
        <v>14665870</v>
      </c>
      <c r="H6" s="58">
        <f t="shared" si="0"/>
        <v>8626982</v>
      </c>
      <c r="I6" s="58">
        <f t="shared" si="0"/>
        <v>8626982</v>
      </c>
    </row>
    <row r="7" spans="1:9" ht="33" customHeight="1">
      <c r="A7" s="100" t="s">
        <v>62</v>
      </c>
      <c r="B7" s="101"/>
      <c r="C7" s="102"/>
      <c r="D7" s="57" t="s">
        <v>63</v>
      </c>
      <c r="E7" s="50">
        <f>E8</f>
        <v>660507</v>
      </c>
      <c r="F7" s="50">
        <f t="shared" ref="F7:I7" si="1">F8</f>
        <v>858849</v>
      </c>
      <c r="G7" s="50">
        <f t="shared" si="1"/>
        <v>510983</v>
      </c>
      <c r="H7" s="50">
        <f t="shared" si="1"/>
        <v>637070</v>
      </c>
      <c r="I7" s="50">
        <f t="shared" si="1"/>
        <v>637070</v>
      </c>
    </row>
    <row r="8" spans="1:9">
      <c r="A8" s="97" t="s">
        <v>64</v>
      </c>
      <c r="B8" s="98"/>
      <c r="C8" s="99"/>
      <c r="D8" s="55" t="s">
        <v>63</v>
      </c>
      <c r="E8" s="58">
        <f>E9+E14</f>
        <v>660507</v>
      </c>
      <c r="F8" s="58">
        <f t="shared" ref="F8:I8" si="2">F9+F14</f>
        <v>858849</v>
      </c>
      <c r="G8" s="58">
        <f t="shared" si="2"/>
        <v>510983</v>
      </c>
      <c r="H8" s="58">
        <f t="shared" si="2"/>
        <v>637070</v>
      </c>
      <c r="I8" s="58">
        <f t="shared" si="2"/>
        <v>637070</v>
      </c>
    </row>
    <row r="9" spans="1:9">
      <c r="A9" s="91">
        <v>3</v>
      </c>
      <c r="B9" s="92"/>
      <c r="C9" s="93"/>
      <c r="D9" s="56" t="s">
        <v>22</v>
      </c>
      <c r="E9" s="58">
        <f>SUM(E10:E13)</f>
        <v>635625</v>
      </c>
      <c r="F9" s="58">
        <f t="shared" ref="F9:I9" si="3">SUM(F10:F13)</f>
        <v>577477</v>
      </c>
      <c r="G9" s="58">
        <f t="shared" si="3"/>
        <v>504347</v>
      </c>
      <c r="H9" s="58">
        <f t="shared" si="3"/>
        <v>630434</v>
      </c>
      <c r="I9" s="58">
        <f t="shared" si="3"/>
        <v>630434</v>
      </c>
    </row>
    <row r="10" spans="1:9">
      <c r="A10" s="94">
        <v>31</v>
      </c>
      <c r="B10" s="95"/>
      <c r="C10" s="96"/>
      <c r="D10" s="56" t="s">
        <v>23</v>
      </c>
      <c r="E10" s="10">
        <v>307173</v>
      </c>
      <c r="F10" s="11">
        <v>345079</v>
      </c>
      <c r="G10" s="11">
        <v>358352</v>
      </c>
      <c r="H10" s="11">
        <v>358352</v>
      </c>
      <c r="I10" s="12">
        <v>358352</v>
      </c>
    </row>
    <row r="11" spans="1:9">
      <c r="A11" s="52">
        <v>32</v>
      </c>
      <c r="B11" s="53"/>
      <c r="C11" s="54"/>
      <c r="D11" s="56" t="s">
        <v>32</v>
      </c>
      <c r="E11" s="10">
        <v>233714</v>
      </c>
      <c r="F11" s="11">
        <v>219789</v>
      </c>
      <c r="G11" s="11">
        <v>139359</v>
      </c>
      <c r="H11" s="11">
        <v>265446</v>
      </c>
      <c r="I11" s="12">
        <v>265446</v>
      </c>
    </row>
    <row r="12" spans="1:9">
      <c r="A12" s="52">
        <v>34</v>
      </c>
      <c r="B12" s="53"/>
      <c r="C12" s="54"/>
      <c r="D12" s="56" t="s">
        <v>57</v>
      </c>
      <c r="E12" s="10">
        <v>67589</v>
      </c>
      <c r="F12" s="11">
        <v>5973</v>
      </c>
      <c r="G12" s="11">
        <v>0</v>
      </c>
      <c r="H12" s="11">
        <v>0</v>
      </c>
      <c r="I12" s="12">
        <v>0</v>
      </c>
    </row>
    <row r="13" spans="1:9">
      <c r="A13" s="52">
        <v>38</v>
      </c>
      <c r="B13" s="53"/>
      <c r="C13" s="54"/>
      <c r="D13" s="56" t="s">
        <v>59</v>
      </c>
      <c r="E13" s="10">
        <v>27149</v>
      </c>
      <c r="F13" s="11">
        <v>6636</v>
      </c>
      <c r="G13" s="11">
        <v>6636</v>
      </c>
      <c r="H13" s="11">
        <v>6636</v>
      </c>
      <c r="I13" s="12">
        <v>6636</v>
      </c>
    </row>
    <row r="14" spans="1:9" ht="25.5">
      <c r="A14" s="91">
        <v>4</v>
      </c>
      <c r="B14" s="92"/>
      <c r="C14" s="93"/>
      <c r="D14" s="56" t="s">
        <v>24</v>
      </c>
      <c r="E14" s="58">
        <f>E15</f>
        <v>24882</v>
      </c>
      <c r="F14" s="58">
        <f t="shared" ref="F14:I14" si="4">F15</f>
        <v>281372</v>
      </c>
      <c r="G14" s="58">
        <f t="shared" si="4"/>
        <v>6636</v>
      </c>
      <c r="H14" s="58">
        <f t="shared" si="4"/>
        <v>6636</v>
      </c>
      <c r="I14" s="58">
        <f t="shared" si="4"/>
        <v>6636</v>
      </c>
    </row>
    <row r="15" spans="1:9" ht="25.5">
      <c r="A15" s="94">
        <v>42</v>
      </c>
      <c r="B15" s="95"/>
      <c r="C15" s="96"/>
      <c r="D15" s="56" t="s">
        <v>49</v>
      </c>
      <c r="E15" s="10">
        <v>24882</v>
      </c>
      <c r="F15" s="11">
        <v>281372</v>
      </c>
      <c r="G15" s="11">
        <v>6636</v>
      </c>
      <c r="H15" s="11">
        <v>6636</v>
      </c>
      <c r="I15" s="12">
        <v>6636</v>
      </c>
    </row>
    <row r="16" spans="1:9" ht="33" customHeight="1">
      <c r="A16" s="100" t="s">
        <v>65</v>
      </c>
      <c r="B16" s="101"/>
      <c r="C16" s="102"/>
      <c r="D16" s="57" t="s">
        <v>66</v>
      </c>
      <c r="E16" s="50">
        <f>E17+E20+E24+E27+E30</f>
        <v>9155372</v>
      </c>
      <c r="F16" s="50">
        <f t="shared" ref="F16:I16" si="5">F17+F20+F24+F27+F30</f>
        <v>9954741</v>
      </c>
      <c r="G16" s="50">
        <f t="shared" si="5"/>
        <v>13710266</v>
      </c>
      <c r="H16" s="50">
        <f t="shared" si="5"/>
        <v>7545291</v>
      </c>
      <c r="I16" s="50">
        <f t="shared" si="5"/>
        <v>7545291</v>
      </c>
    </row>
    <row r="17" spans="1:9">
      <c r="A17" s="97" t="s">
        <v>67</v>
      </c>
      <c r="B17" s="98"/>
      <c r="C17" s="99"/>
      <c r="D17" s="55" t="s">
        <v>68</v>
      </c>
      <c r="E17" s="58">
        <f>E18</f>
        <v>2287515</v>
      </c>
      <c r="F17" s="58">
        <f t="shared" ref="F17:I17" si="6">F18</f>
        <v>2760634</v>
      </c>
      <c r="G17" s="58">
        <f t="shared" si="6"/>
        <v>2654456</v>
      </c>
      <c r="H17" s="58">
        <f t="shared" si="6"/>
        <v>2654456</v>
      </c>
      <c r="I17" s="58">
        <f t="shared" si="6"/>
        <v>2654456</v>
      </c>
    </row>
    <row r="18" spans="1:9">
      <c r="A18" s="91">
        <v>3</v>
      </c>
      <c r="B18" s="92"/>
      <c r="C18" s="93"/>
      <c r="D18" s="56" t="s">
        <v>22</v>
      </c>
      <c r="E18" s="58">
        <f>E19</f>
        <v>2287515</v>
      </c>
      <c r="F18" s="58">
        <f t="shared" ref="F18:I18" si="7">F19</f>
        <v>2760634</v>
      </c>
      <c r="G18" s="58">
        <f t="shared" si="7"/>
        <v>2654456</v>
      </c>
      <c r="H18" s="58">
        <f t="shared" si="7"/>
        <v>2654456</v>
      </c>
      <c r="I18" s="58">
        <f t="shared" si="7"/>
        <v>2654456</v>
      </c>
    </row>
    <row r="19" spans="1:9">
      <c r="A19" s="94">
        <v>32</v>
      </c>
      <c r="B19" s="95"/>
      <c r="C19" s="96"/>
      <c r="D19" s="56" t="s">
        <v>32</v>
      </c>
      <c r="E19" s="10">
        <v>2287515</v>
      </c>
      <c r="F19" s="11">
        <v>2760634</v>
      </c>
      <c r="G19" s="11">
        <v>2654456</v>
      </c>
      <c r="H19" s="11">
        <v>2654456</v>
      </c>
      <c r="I19" s="12">
        <v>2654456</v>
      </c>
    </row>
    <row r="20" spans="1:9" ht="15" customHeight="1">
      <c r="A20" s="97" t="s">
        <v>69</v>
      </c>
      <c r="B20" s="98"/>
      <c r="C20" s="99"/>
      <c r="D20" s="55" t="s">
        <v>70</v>
      </c>
      <c r="E20" s="58">
        <f>E21</f>
        <v>6439831</v>
      </c>
      <c r="F20" s="58">
        <f t="shared" ref="F20:I20" si="8">F21</f>
        <v>6795939</v>
      </c>
      <c r="G20" s="58">
        <f t="shared" si="8"/>
        <v>8268631</v>
      </c>
      <c r="H20" s="58">
        <f t="shared" si="8"/>
        <v>4492667</v>
      </c>
      <c r="I20" s="58">
        <f t="shared" si="8"/>
        <v>4492667</v>
      </c>
    </row>
    <row r="21" spans="1:9">
      <c r="A21" s="91">
        <v>3</v>
      </c>
      <c r="B21" s="92"/>
      <c r="C21" s="93"/>
      <c r="D21" s="56" t="s">
        <v>22</v>
      </c>
      <c r="E21" s="58">
        <f>E22+E23</f>
        <v>6439831</v>
      </c>
      <c r="F21" s="58">
        <f t="shared" ref="F21:I21" si="9">F22+F23</f>
        <v>6795939</v>
      </c>
      <c r="G21" s="58">
        <f t="shared" si="9"/>
        <v>8268631</v>
      </c>
      <c r="H21" s="58">
        <f t="shared" si="9"/>
        <v>4492667</v>
      </c>
      <c r="I21" s="58">
        <f t="shared" si="9"/>
        <v>4492667</v>
      </c>
    </row>
    <row r="22" spans="1:9">
      <c r="A22" s="94">
        <v>32</v>
      </c>
      <c r="B22" s="95"/>
      <c r="C22" s="96"/>
      <c r="D22" s="56" t="s">
        <v>32</v>
      </c>
      <c r="E22" s="10">
        <v>6439831</v>
      </c>
      <c r="F22" s="11">
        <v>6730241</v>
      </c>
      <c r="G22" s="11">
        <v>8202270</v>
      </c>
      <c r="H22" s="11">
        <v>4426306</v>
      </c>
      <c r="I22" s="12">
        <v>4426306</v>
      </c>
    </row>
    <row r="23" spans="1:9">
      <c r="A23" s="59">
        <v>34</v>
      </c>
      <c r="B23" s="60"/>
      <c r="C23" s="61"/>
      <c r="D23" s="62" t="s">
        <v>57</v>
      </c>
      <c r="E23" s="10">
        <v>0</v>
      </c>
      <c r="F23" s="11">
        <v>65698</v>
      </c>
      <c r="G23" s="11">
        <v>66361</v>
      </c>
      <c r="H23" s="11">
        <v>66361</v>
      </c>
      <c r="I23" s="12">
        <v>66361</v>
      </c>
    </row>
    <row r="24" spans="1:9" ht="15" customHeight="1">
      <c r="A24" s="97" t="s">
        <v>71</v>
      </c>
      <c r="B24" s="98"/>
      <c r="C24" s="99"/>
      <c r="D24" s="55" t="s">
        <v>72</v>
      </c>
      <c r="E24" s="58">
        <f>E25</f>
        <v>428026</v>
      </c>
      <c r="F24" s="58">
        <f t="shared" ref="F24:I24" si="10">F25</f>
        <v>398168</v>
      </c>
      <c r="G24" s="58">
        <f t="shared" si="10"/>
        <v>398168</v>
      </c>
      <c r="H24" s="58">
        <f t="shared" si="10"/>
        <v>398168</v>
      </c>
      <c r="I24" s="58">
        <f t="shared" si="10"/>
        <v>398168</v>
      </c>
    </row>
    <row r="25" spans="1:9">
      <c r="A25" s="91">
        <v>3</v>
      </c>
      <c r="B25" s="92"/>
      <c r="C25" s="93"/>
      <c r="D25" s="56" t="s">
        <v>22</v>
      </c>
      <c r="E25" s="58">
        <f>E26</f>
        <v>428026</v>
      </c>
      <c r="F25" s="58">
        <f t="shared" ref="F25:I25" si="11">F26</f>
        <v>398168</v>
      </c>
      <c r="G25" s="58">
        <f t="shared" si="11"/>
        <v>398168</v>
      </c>
      <c r="H25" s="58">
        <f t="shared" si="11"/>
        <v>398168</v>
      </c>
      <c r="I25" s="58">
        <f t="shared" si="11"/>
        <v>398168</v>
      </c>
    </row>
    <row r="26" spans="1:9" ht="25.5">
      <c r="A26" s="94">
        <v>36</v>
      </c>
      <c r="B26" s="95"/>
      <c r="C26" s="96"/>
      <c r="D26" s="56" t="s">
        <v>58</v>
      </c>
      <c r="E26" s="10">
        <v>428026</v>
      </c>
      <c r="F26" s="11">
        <v>398168</v>
      </c>
      <c r="G26" s="11">
        <v>398168</v>
      </c>
      <c r="H26" s="11">
        <v>398168</v>
      </c>
      <c r="I26" s="12">
        <v>398168</v>
      </c>
    </row>
    <row r="27" spans="1:9" ht="15" customHeight="1">
      <c r="A27" s="97" t="s">
        <v>73</v>
      </c>
      <c r="B27" s="98"/>
      <c r="C27" s="99"/>
      <c r="D27" s="55" t="s">
        <v>74</v>
      </c>
      <c r="E27" s="58">
        <f>E28</f>
        <v>0</v>
      </c>
      <c r="F27" s="58">
        <f t="shared" ref="F27:I27" si="12">F28</f>
        <v>0</v>
      </c>
      <c r="G27" s="58">
        <f t="shared" si="12"/>
        <v>265446</v>
      </c>
      <c r="H27" s="58">
        <f t="shared" si="12"/>
        <v>0</v>
      </c>
      <c r="I27" s="58">
        <f t="shared" si="12"/>
        <v>0</v>
      </c>
    </row>
    <row r="28" spans="1:9" ht="25.5">
      <c r="A28" s="91">
        <v>4</v>
      </c>
      <c r="B28" s="92"/>
      <c r="C28" s="93"/>
      <c r="D28" s="56" t="s">
        <v>24</v>
      </c>
      <c r="E28" s="58">
        <f>E29</f>
        <v>0</v>
      </c>
      <c r="F28" s="58">
        <f t="shared" ref="F28:I28" si="13">F29</f>
        <v>0</v>
      </c>
      <c r="G28" s="58">
        <f t="shared" si="13"/>
        <v>265446</v>
      </c>
      <c r="H28" s="58">
        <f t="shared" si="13"/>
        <v>0</v>
      </c>
      <c r="I28" s="58">
        <f t="shared" si="13"/>
        <v>0</v>
      </c>
    </row>
    <row r="29" spans="1:9" ht="25.5">
      <c r="A29" s="52">
        <v>45</v>
      </c>
      <c r="B29" s="53"/>
      <c r="C29" s="54"/>
      <c r="D29" s="56" t="s">
        <v>60</v>
      </c>
      <c r="E29" s="10">
        <v>0</v>
      </c>
      <c r="F29" s="11">
        <v>0</v>
      </c>
      <c r="G29" s="11">
        <v>265446</v>
      </c>
      <c r="H29" s="11">
        <v>0</v>
      </c>
      <c r="I29" s="12">
        <v>0</v>
      </c>
    </row>
    <row r="30" spans="1:9" ht="27.75" customHeight="1">
      <c r="A30" s="97" t="s">
        <v>75</v>
      </c>
      <c r="B30" s="98"/>
      <c r="C30" s="99"/>
      <c r="D30" s="55" t="s">
        <v>76</v>
      </c>
      <c r="E30" s="58">
        <f>E31+E33</f>
        <v>0</v>
      </c>
      <c r="F30" s="58">
        <f t="shared" ref="F30:I30" si="14">F31+F33</f>
        <v>0</v>
      </c>
      <c r="G30" s="58">
        <f t="shared" si="14"/>
        <v>2123565</v>
      </c>
      <c r="H30" s="58">
        <f t="shared" si="14"/>
        <v>0</v>
      </c>
      <c r="I30" s="58">
        <f t="shared" si="14"/>
        <v>0</v>
      </c>
    </row>
    <row r="31" spans="1:9">
      <c r="A31" s="91">
        <v>3</v>
      </c>
      <c r="B31" s="92"/>
      <c r="C31" s="93"/>
      <c r="D31" s="56" t="s">
        <v>22</v>
      </c>
      <c r="E31" s="58">
        <f>E32</f>
        <v>0</v>
      </c>
      <c r="F31" s="58">
        <f t="shared" ref="F31:I31" si="15">F32</f>
        <v>0</v>
      </c>
      <c r="G31" s="58">
        <f t="shared" si="15"/>
        <v>796337</v>
      </c>
      <c r="H31" s="58">
        <f t="shared" si="15"/>
        <v>0</v>
      </c>
      <c r="I31" s="58">
        <f t="shared" si="15"/>
        <v>0</v>
      </c>
    </row>
    <row r="32" spans="1:9">
      <c r="A32" s="94">
        <v>32</v>
      </c>
      <c r="B32" s="95"/>
      <c r="C32" s="96"/>
      <c r="D32" s="56" t="s">
        <v>32</v>
      </c>
      <c r="E32" s="10">
        <v>0</v>
      </c>
      <c r="F32" s="11">
        <v>0</v>
      </c>
      <c r="G32" s="11">
        <v>796337</v>
      </c>
      <c r="H32" s="11">
        <v>0</v>
      </c>
      <c r="I32" s="12">
        <v>0</v>
      </c>
    </row>
    <row r="33" spans="1:9" ht="25.5">
      <c r="A33" s="91">
        <v>4</v>
      </c>
      <c r="B33" s="92"/>
      <c r="C33" s="93"/>
      <c r="D33" s="63" t="s">
        <v>24</v>
      </c>
      <c r="E33" s="58">
        <f>E34</f>
        <v>0</v>
      </c>
      <c r="F33" s="58">
        <f t="shared" ref="F33:I33" si="16">F34</f>
        <v>0</v>
      </c>
      <c r="G33" s="58">
        <f t="shared" si="16"/>
        <v>1327228</v>
      </c>
      <c r="H33" s="58">
        <f t="shared" si="16"/>
        <v>0</v>
      </c>
      <c r="I33" s="58">
        <f t="shared" si="16"/>
        <v>0</v>
      </c>
    </row>
    <row r="34" spans="1:9" ht="25.5">
      <c r="A34" s="64">
        <v>45</v>
      </c>
      <c r="B34" s="65"/>
      <c r="C34" s="66"/>
      <c r="D34" s="63" t="s">
        <v>60</v>
      </c>
      <c r="E34" s="10">
        <v>0</v>
      </c>
      <c r="F34" s="11">
        <v>0</v>
      </c>
      <c r="G34" s="11">
        <v>1327228</v>
      </c>
      <c r="H34" s="11">
        <v>0</v>
      </c>
      <c r="I34" s="12">
        <v>0</v>
      </c>
    </row>
    <row r="35" spans="1:9" ht="30" customHeight="1">
      <c r="A35" s="100" t="s">
        <v>77</v>
      </c>
      <c r="B35" s="101"/>
      <c r="C35" s="102"/>
      <c r="D35" s="57" t="s">
        <v>78</v>
      </c>
      <c r="E35" s="50">
        <f>E36</f>
        <v>431911</v>
      </c>
      <c r="F35" s="50">
        <f t="shared" ref="F35:I35" si="17">F36</f>
        <v>2428827</v>
      </c>
      <c r="G35" s="50">
        <f t="shared" si="17"/>
        <v>444621</v>
      </c>
      <c r="H35" s="50">
        <f t="shared" si="17"/>
        <v>444621</v>
      </c>
      <c r="I35" s="50">
        <f t="shared" si="17"/>
        <v>444621</v>
      </c>
    </row>
    <row r="36" spans="1:9" ht="15" customHeight="1">
      <c r="A36" s="97" t="s">
        <v>79</v>
      </c>
      <c r="B36" s="98"/>
      <c r="C36" s="99"/>
      <c r="D36" s="55" t="s">
        <v>78</v>
      </c>
      <c r="E36" s="58">
        <f>E37+E39+E41</f>
        <v>431911</v>
      </c>
      <c r="F36" s="58">
        <f t="shared" ref="F36:I36" si="18">F37+F39+F41</f>
        <v>2428827</v>
      </c>
      <c r="G36" s="58">
        <f t="shared" si="18"/>
        <v>444621</v>
      </c>
      <c r="H36" s="58">
        <f t="shared" si="18"/>
        <v>444621</v>
      </c>
      <c r="I36" s="58">
        <f t="shared" si="18"/>
        <v>444621</v>
      </c>
    </row>
    <row r="37" spans="1:9">
      <c r="A37" s="91">
        <v>3</v>
      </c>
      <c r="B37" s="92"/>
      <c r="C37" s="93"/>
      <c r="D37" s="51" t="s">
        <v>22</v>
      </c>
      <c r="E37" s="58">
        <f>E38</f>
        <v>44973</v>
      </c>
      <c r="F37" s="58">
        <f t="shared" ref="F37:I37" si="19">F38</f>
        <v>46453</v>
      </c>
      <c r="G37" s="58">
        <f t="shared" si="19"/>
        <v>46453</v>
      </c>
      <c r="H37" s="58">
        <f t="shared" si="19"/>
        <v>46453</v>
      </c>
      <c r="I37" s="58">
        <f t="shared" si="19"/>
        <v>46453</v>
      </c>
    </row>
    <row r="38" spans="1:9">
      <c r="A38" s="94">
        <v>34</v>
      </c>
      <c r="B38" s="95"/>
      <c r="C38" s="96"/>
      <c r="D38" s="51" t="s">
        <v>57</v>
      </c>
      <c r="E38" s="10">
        <v>44973</v>
      </c>
      <c r="F38" s="11">
        <v>46453</v>
      </c>
      <c r="G38" s="11">
        <v>46453</v>
      </c>
      <c r="H38" s="11">
        <v>46453</v>
      </c>
      <c r="I38" s="12">
        <v>46453</v>
      </c>
    </row>
    <row r="39" spans="1:9" ht="25.5">
      <c r="A39" s="91">
        <v>4</v>
      </c>
      <c r="B39" s="92"/>
      <c r="C39" s="93"/>
      <c r="D39" s="62" t="s">
        <v>24</v>
      </c>
      <c r="E39" s="58">
        <f>E40</f>
        <v>0</v>
      </c>
      <c r="F39" s="58">
        <f t="shared" ref="F39:I39" si="20">F40</f>
        <v>1990842</v>
      </c>
      <c r="G39" s="58">
        <f t="shared" si="20"/>
        <v>0</v>
      </c>
      <c r="H39" s="58">
        <f t="shared" si="20"/>
        <v>0</v>
      </c>
      <c r="I39" s="58">
        <f t="shared" si="20"/>
        <v>0</v>
      </c>
    </row>
    <row r="40" spans="1:9" ht="25.5">
      <c r="A40" s="59">
        <v>45</v>
      </c>
      <c r="B40" s="60"/>
      <c r="C40" s="61"/>
      <c r="D40" s="62" t="s">
        <v>60</v>
      </c>
      <c r="E40" s="10">
        <v>0</v>
      </c>
      <c r="F40" s="11">
        <v>1990842</v>
      </c>
      <c r="G40" s="11">
        <v>0</v>
      </c>
      <c r="H40" s="11">
        <v>0</v>
      </c>
      <c r="I40" s="12">
        <v>0</v>
      </c>
    </row>
    <row r="41" spans="1:9" ht="25.5">
      <c r="A41" s="91">
        <v>5</v>
      </c>
      <c r="B41" s="92"/>
      <c r="C41" s="93"/>
      <c r="D41" s="51" t="s">
        <v>27</v>
      </c>
      <c r="E41" s="58">
        <f>E42</f>
        <v>386938</v>
      </c>
      <c r="F41" s="58">
        <f t="shared" ref="F41:I41" si="21">F42</f>
        <v>391532</v>
      </c>
      <c r="G41" s="58">
        <f t="shared" si="21"/>
        <v>398168</v>
      </c>
      <c r="H41" s="58">
        <f t="shared" si="21"/>
        <v>398168</v>
      </c>
      <c r="I41" s="58">
        <f t="shared" si="21"/>
        <v>398168</v>
      </c>
    </row>
    <row r="42" spans="1:9" ht="25.5">
      <c r="A42" s="94">
        <v>54</v>
      </c>
      <c r="B42" s="95"/>
      <c r="C42" s="96"/>
      <c r="D42" s="51" t="s">
        <v>34</v>
      </c>
      <c r="E42" s="10">
        <v>386938</v>
      </c>
      <c r="F42" s="11">
        <v>391532</v>
      </c>
      <c r="G42" s="11">
        <v>398168</v>
      </c>
      <c r="H42" s="11">
        <v>398168</v>
      </c>
      <c r="I42" s="12">
        <v>398168</v>
      </c>
    </row>
  </sheetData>
  <mergeCells count="33">
    <mergeCell ref="A32:C32"/>
    <mergeCell ref="A24:C24"/>
    <mergeCell ref="A25:C25"/>
    <mergeCell ref="A27:C27"/>
    <mergeCell ref="A28:C28"/>
    <mergeCell ref="A30:C30"/>
    <mergeCell ref="A31:C31"/>
    <mergeCell ref="A22:C22"/>
    <mergeCell ref="A1:I1"/>
    <mergeCell ref="A3:I3"/>
    <mergeCell ref="A5:C5"/>
    <mergeCell ref="A9:C9"/>
    <mergeCell ref="A15:C15"/>
    <mergeCell ref="A10:C10"/>
    <mergeCell ref="A6:C6"/>
    <mergeCell ref="A8:C8"/>
    <mergeCell ref="A7:C7"/>
    <mergeCell ref="A33:C33"/>
    <mergeCell ref="A39:C39"/>
    <mergeCell ref="A38:C38"/>
    <mergeCell ref="A42:C42"/>
    <mergeCell ref="A14:C14"/>
    <mergeCell ref="A41:C41"/>
    <mergeCell ref="A26:C26"/>
    <mergeCell ref="A36:C36"/>
    <mergeCell ref="A37:C37"/>
    <mergeCell ref="A17:C17"/>
    <mergeCell ref="A18:C18"/>
    <mergeCell ref="A19:C19"/>
    <mergeCell ref="A16:C16"/>
    <mergeCell ref="A35:C35"/>
    <mergeCell ref="A20:C20"/>
    <mergeCell ref="A21:C21"/>
  </mergeCells>
  <pageMargins left="0.7" right="0.7" top="0.75" bottom="0.75" header="0.3" footer="0.3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SAŽETAK EUR</vt:lpstr>
      <vt:lpstr>SAŽETAK KN</vt:lpstr>
      <vt:lpstr> Račun prihoda i rashoda</vt:lpstr>
      <vt:lpstr>Račun financiranja</vt:lpstr>
      <vt:lpstr>POSEBNI DIO</vt:lpstr>
      <vt:lpstr>List2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2022-10-19T10:09:40Z</cp:lastPrinted>
  <dcterms:created xsi:type="dcterms:W3CDTF">2022-08-12T12:51:27Z</dcterms:created>
  <dcterms:modified xsi:type="dcterms:W3CDTF">2023-01-02T09:06:30Z</dcterms:modified>
</cp:coreProperties>
</file>