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230" windowHeight="12255" tabRatio="741" activeTab="0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Area" localSheetId="0">'bilanca'!$A$1:$F$26</definedName>
    <definedName name="_xlnm.Print_Area" localSheetId="4">'posebni dio'!$A$1:$F$46</definedName>
    <definedName name="_xlnm.Print_Area" localSheetId="3">'račun financiranja'!$A$1:$I$19</definedName>
    <definedName name="_xlnm.Print_Area" localSheetId="2">'rashodi'!$A$1:$I$74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</definedNames>
  <calcPr fullCalcOnLoad="1"/>
</workbook>
</file>

<file path=xl/sharedStrings.xml><?xml version="1.0" encoding="utf-8"?>
<sst xmlns="http://schemas.openxmlformats.org/spreadsheetml/2006/main" count="249" uniqueCount="176">
  <si>
    <t>PRIHODI POSLOVANJA</t>
  </si>
  <si>
    <t>A. RAČUN PRIHODA I RASHODA</t>
  </si>
  <si>
    <t>PRIHODI POSLOVANJA I PRIHODI OD PRODAJE NEFINANCIJSKE IMOVINE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</si>
  <si>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</si>
  <si>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</si>
  <si>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</si>
  <si>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</si>
  <si>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</si>
  <si>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</si>
  <si>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</si>
  <si>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I. OPĆI DIO</t>
  </si>
  <si>
    <t>RAZLIKA - VIŠAK / MANJAK</t>
  </si>
  <si>
    <t>RASHODI  POSLOVANJA</t>
  </si>
  <si>
    <t>PRIMICI OD FINANANCIJSKE IMOVINE I ZADUŽIVANJA</t>
  </si>
  <si>
    <t>Nematerijalna proizvedena imovina</t>
  </si>
  <si>
    <t>Ulaganja u računalne programe</t>
  </si>
  <si>
    <t>Ostali rashodi za zaposlene</t>
  </si>
  <si>
    <t>3121</t>
  </si>
  <si>
    <t>313</t>
  </si>
  <si>
    <t>Doprinosi na plaće</t>
  </si>
  <si>
    <t>3132</t>
  </si>
  <si>
    <t>3133</t>
  </si>
  <si>
    <t>Materijalni rashodi</t>
  </si>
  <si>
    <t>321</t>
  </si>
  <si>
    <t>3211</t>
  </si>
  <si>
    <t>3212</t>
  </si>
  <si>
    <t>6413</t>
  </si>
  <si>
    <t>Kamate na oročena sredstva i depozite po viđenju</t>
  </si>
  <si>
    <t>6414</t>
  </si>
  <si>
    <t>Prihodi od zateznih kamata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</si>
  <si>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</si>
  <si>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</si>
  <si>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</si>
  <si>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</si>
  <si>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</si>
  <si>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</si>
  <si>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</si>
  <si>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</si>
  <si>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</si>
  <si>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 xml:space="preserve">Ostali nespomenuti prihodi </t>
  </si>
  <si>
    <t>383</t>
  </si>
  <si>
    <t>Kazne, penali i naknade štete</t>
  </si>
  <si>
    <t>3831</t>
  </si>
  <si>
    <t>Naknade šteta pravnim i fizičkim osobama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</si>
  <si>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</si>
  <si>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</si>
  <si>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</si>
  <si>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</si>
  <si>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</si>
  <si>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</si>
  <si>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544</t>
  </si>
  <si>
    <t>3234</t>
  </si>
  <si>
    <t>3235</t>
  </si>
  <si>
    <t>3237</t>
  </si>
  <si>
    <t>3239</t>
  </si>
  <si>
    <t>329</t>
  </si>
  <si>
    <t>3291</t>
  </si>
  <si>
    <t>3292</t>
  </si>
  <si>
    <t>3293</t>
  </si>
  <si>
    <t>3294</t>
  </si>
  <si>
    <t>3299</t>
  </si>
  <si>
    <t>652</t>
  </si>
  <si>
    <t>Prihodi po posebnim propisima</t>
  </si>
  <si>
    <t>342</t>
  </si>
  <si>
    <t>3423</t>
  </si>
  <si>
    <t>Rashodi za nabavu proizvedene dugotrajne imovine</t>
  </si>
  <si>
    <t>422</t>
  </si>
  <si>
    <t>Ostali rashodi</t>
  </si>
  <si>
    <t>Primici od zaduživanja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</si>
  <si>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</si>
  <si>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</si>
  <si>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</si>
  <si>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</si>
  <si>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</si>
  <si>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</si>
  <si>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</si>
  <si>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</si>
  <si>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</si>
  <si>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</si>
  <si>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</si>
  <si>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</si>
  <si>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</si>
  <si>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</si>
  <si>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</si>
  <si>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</si>
  <si>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Postrojenja i oprema</t>
  </si>
  <si>
    <t>Uredska oprema i namještaj</t>
  </si>
  <si>
    <t>Komunikacijska oprema</t>
  </si>
  <si>
    <t>6526</t>
  </si>
  <si>
    <t>343</t>
  </si>
  <si>
    <t>Ostali financijski rashodi</t>
  </si>
  <si>
    <t>3431</t>
  </si>
  <si>
    <t>Bankarske usluge i usluge platnog prometa</t>
  </si>
  <si>
    <t>Rashodi za zaposlene</t>
  </si>
  <si>
    <t>311</t>
  </si>
  <si>
    <t>Plaće</t>
  </si>
  <si>
    <t>3111</t>
  </si>
  <si>
    <t>Plaće za redovan rad</t>
  </si>
  <si>
    <t>312</t>
  </si>
  <si>
    <t>Prihodi od imovine</t>
  </si>
  <si>
    <t>641</t>
  </si>
  <si>
    <t>Prihodi od financijske imovine</t>
  </si>
  <si>
    <t>642</t>
  </si>
  <si>
    <t>Prihodi od nefinancijske imovine</t>
  </si>
  <si>
    <t>Financijski rashodi</t>
  </si>
  <si>
    <t>3433</t>
  </si>
  <si>
    <t>Zatezne kamate</t>
  </si>
  <si>
    <t>Naknade za rad predstavničkih i izvršnih tijela, povjerenstava i sl.</t>
  </si>
  <si>
    <t>6415</t>
  </si>
  <si>
    <t>Prihodi od pozitivnih tečajnih razlika</t>
  </si>
  <si>
    <t>6424</t>
  </si>
  <si>
    <t>Naknade za ceste</t>
  </si>
  <si>
    <t>3434</t>
  </si>
  <si>
    <t>Ostali nespomenuti financijski rashodi</t>
  </si>
  <si>
    <t>Instrumenti, uređaji i strojevi</t>
  </si>
  <si>
    <t>844</t>
  </si>
  <si>
    <t>II. POSEBNI DIO</t>
  </si>
  <si>
    <t>NAZIV</t>
  </si>
  <si>
    <t>INDEKS IZVRŠENJE/ TEKUĆI PLAN</t>
  </si>
  <si>
    <t>Pomoći iz inozemstva(darovnice) i od subjekata unutar općeg proračuna</t>
  </si>
  <si>
    <t>Pomoći iz proračuna</t>
  </si>
  <si>
    <t>Tekuće pomoći iz proračuna</t>
  </si>
  <si>
    <t>Prihodi od upravnih i administrativnih pristojbi, pristojbi po posebnim propisima i naknada</t>
  </si>
  <si>
    <t>Pomoći od međunarodnih organizacija te institucija i tijela EU</t>
  </si>
  <si>
    <t>Tkuće pomoći od institucija i tijela EU</t>
  </si>
  <si>
    <t>Materijal i dijelovi za tekuće i investicijsko održavanje</t>
  </si>
  <si>
    <t>Službena, radna i zaštitna odjeća i obuća</t>
  </si>
  <si>
    <t>Računalne usluge</t>
  </si>
  <si>
    <t>Pristojbe i naknade</t>
  </si>
  <si>
    <t>Kamate za primljene kredite i zajmove</t>
  </si>
  <si>
    <t>Kamate za primljene kredite i zajmove od kreditnih i ostalih financ.institucija izvan javnog sektora</t>
  </si>
  <si>
    <t>Kamate za odobrene, a nerealizirane kredite i zajmove</t>
  </si>
  <si>
    <t>Negativne tečajne ralike i razlike zbog primjene valutne klauzule</t>
  </si>
  <si>
    <t>Ugovorne kazne i ostale naknade šteta</t>
  </si>
  <si>
    <t>Rashodi za dodatna ulaganja na nefinancijskoj imovini</t>
  </si>
  <si>
    <t>Dodatna ulaganja na građevinskim objektima</t>
  </si>
  <si>
    <t>Dodatna ulaganja za ostalu nefinancijsku imovinu</t>
  </si>
  <si>
    <t>Primljeni krediti i zajmovi od kreditnih i ostalih financijskih institucija izvan javnog sektora</t>
  </si>
  <si>
    <t>Primljeni krediti od tuzemnih kreditnih institucija izvan javnog sektora</t>
  </si>
  <si>
    <t>Izdaci za otplatu glavnice primljenih kredita i zajmova</t>
  </si>
  <si>
    <t>Otplata glavnice primljenih kredita i  zajmova od kreditnih i ostalih financijskih institucija izvan javnog sektora</t>
  </si>
  <si>
    <t>Otplata glavnice primljenih kredita od tuzemnih kreditnih institucija izvan javnog sektora</t>
  </si>
  <si>
    <t>Otplata glavnice primljenih zajmova od trgovačkih društva i obrtnika izvan javnog sektora</t>
  </si>
  <si>
    <t>PRIHODI OD PRODAJE NEFINANCIJSKE IMOVINE</t>
  </si>
  <si>
    <t>C. RASPOLOŽIVA SREDSTVA IZ PREDHODNE GODINE</t>
  </si>
  <si>
    <t>MANJAK PRIHODA IZ PREDHODNE GODINE</t>
  </si>
  <si>
    <t>VIŠAK / MANJAK + NETO FINANCIRANJE+MANJAK PRIHODA IZ PREDHODNE GODINE</t>
  </si>
  <si>
    <t>38261</t>
  </si>
  <si>
    <t>ŽUPANIJSKA UPRAVA ZA CESTE SISAČKO-MOSLAVAČKE ŽUPANIJE</t>
  </si>
  <si>
    <t>Izvršenje za izvještajno razdoblje predhodne proračunske godine</t>
  </si>
  <si>
    <t xml:space="preserve">IZVORNI PLAN </t>
  </si>
  <si>
    <t xml:space="preserve">TEKUĆI PLAN </t>
  </si>
  <si>
    <t>Izvršenje za izvještajno razdoblje</t>
  </si>
  <si>
    <t>Pomoći od ostalih subjekata unutar općeg proračuna</t>
  </si>
  <si>
    <t>Tekuće pomoći od ostalih subjekata unutar općeg proračuna</t>
  </si>
  <si>
    <t>Naknade troškova osobama izvan radnog odnosa</t>
  </si>
  <si>
    <t>Pomoći dane u inozemstvo i unutar općeg proračuna</t>
  </si>
  <si>
    <t>Pomoći unutar općeg proračuna</t>
  </si>
  <si>
    <t>Tekuće pomoći unutar općeg proračuna</t>
  </si>
  <si>
    <t>IZVORNI PLAN</t>
  </si>
  <si>
    <t>TEKUĆI PLAN</t>
  </si>
  <si>
    <t>Konto</t>
  </si>
  <si>
    <t>Naziv</t>
  </si>
  <si>
    <t>INDEKS IZVRŠENJE 2014/2013</t>
  </si>
  <si>
    <t>Doprinosi za obvezno zdravstveno osiguranje</t>
  </si>
  <si>
    <t>Doprinosi za obvezno osiguranje u slučaju nezaposlenosti</t>
  </si>
  <si>
    <t>OPĆI TROŠKOVI</t>
  </si>
  <si>
    <t>Plaće (Bruto)</t>
  </si>
  <si>
    <t xml:space="preserve">Ostali rashodi  </t>
  </si>
  <si>
    <t>REDOVNO I IZVANREDNO ODRŽAVANJE CESTA</t>
  </si>
  <si>
    <t>GRAĐENJE, DODATNA ULAGANJA NA CESTAMA</t>
  </si>
  <si>
    <t>Otplata glavnice primljenih kredita i zajmova od kreditnih i ostalih financijskih institucija izvan javnog sektora</t>
  </si>
  <si>
    <t>Otplata glavnice primljenih zajmova od trgovačkih društava i obrtnika izvan jevnog sektora</t>
  </si>
  <si>
    <t>GODIŠNJI IZVJEŠTAJ O IZVRŠENJU FINANCIJSKOG PLANA ŽUPANIJSKE UPRAVE ZA CESTE SISAČKO-MOSLAVAČKE ŽUPANIJE NA DAN 31.12.2014.</t>
  </si>
  <si>
    <t>Kazne, upravne mjere i ostali prihodi</t>
  </si>
  <si>
    <t>Ostali prihodi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</si>
</sst>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9"/>
      <name val="Arial"/>
      <family val="2"/>
    </font>
    <font>
      <sz val="10"/>
      <name val="Geneva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i/>
      <sz val="9.8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4" borderId="1" applyNumberFormat="0" applyFont="0" applyAlignment="0" applyProtection="0"/>
    <xf numFmtId="0" fontId="18" fillId="16" borderId="2" applyNumberFormat="0" applyAlignment="0" applyProtection="0"/>
    <xf numFmtId="0" fontId="26" fillId="17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2" applyNumberFormat="0" applyAlignment="0" applyProtection="0"/>
    <xf numFmtId="0" fontId="17" fillId="16" borderId="7" applyNumberFormat="0" applyAlignment="0" applyProtection="0"/>
    <xf numFmtId="0" fontId="25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1" applyNumberFormat="0" applyFont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16" borderId="7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10" fillId="0" borderId="0" xfId="63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67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67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64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0" fontId="9" fillId="0" borderId="0" xfId="64" applyFont="1" applyFill="1" applyBorder="1" applyAlignment="1">
      <alignment horizontal="left" wrapText="1"/>
      <protection/>
    </xf>
    <xf numFmtId="0" fontId="9" fillId="0" borderId="0" xfId="6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0" fillId="0" borderId="0" xfId="68" applyFont="1" applyFill="1" applyBorder="1" applyAlignment="1">
      <alignment horizontal="left" wrapText="1"/>
      <protection/>
    </xf>
    <xf numFmtId="0" fontId="9" fillId="0" borderId="0" xfId="68" applyFont="1" applyFill="1" applyBorder="1" applyAlignment="1">
      <alignment horizontal="left" wrapText="1"/>
      <protection/>
    </xf>
    <xf numFmtId="0" fontId="10" fillId="0" borderId="0" xfId="66" applyFont="1" applyFill="1" applyBorder="1" applyAlignment="1">
      <alignment horizontal="left" wrapText="1"/>
      <protection/>
    </xf>
    <xf numFmtId="0" fontId="9" fillId="0" borderId="0" xfId="66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68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/>
    </xf>
    <xf numFmtId="0" fontId="10" fillId="0" borderId="0" xfId="68" applyFont="1" applyFill="1" applyBorder="1" applyAlignment="1">
      <alignment horizontal="left" vertical="top" wrapText="1"/>
      <protection/>
    </xf>
    <xf numFmtId="0" fontId="9" fillId="0" borderId="0" xfId="66" applyFont="1" applyFill="1" applyBorder="1" applyAlignment="1">
      <alignment horizontal="left" vertical="top" wrapText="1"/>
      <protection/>
    </xf>
    <xf numFmtId="0" fontId="10" fillId="0" borderId="0" xfId="66" applyFont="1" applyFill="1" applyBorder="1" applyAlignment="1">
      <alignment horizontal="left" vertical="top"/>
      <protection/>
    </xf>
    <xf numFmtId="0" fontId="9" fillId="0" borderId="0" xfId="64" applyFont="1" applyFill="1" applyBorder="1" applyAlignment="1">
      <alignment horizontal="left" vertical="top" wrapText="1"/>
      <protection/>
    </xf>
    <xf numFmtId="0" fontId="10" fillId="0" borderId="0" xfId="64" applyFont="1" applyFill="1" applyBorder="1" applyAlignment="1">
      <alignment horizontal="left" vertical="top" wrapText="1"/>
      <protection/>
    </xf>
    <xf numFmtId="0" fontId="9" fillId="0" borderId="0" xfId="65" applyFont="1" applyFill="1" applyBorder="1" applyAlignment="1">
      <alignment horizontal="left" vertical="top" wrapText="1"/>
      <protection/>
    </xf>
    <xf numFmtId="0" fontId="10" fillId="0" borderId="0" xfId="65" applyFont="1" applyFill="1" applyBorder="1" applyAlignment="1">
      <alignment horizontal="left" vertical="top" wrapText="1"/>
      <protection/>
    </xf>
    <xf numFmtId="0" fontId="9" fillId="0" borderId="0" xfId="67" applyFont="1" applyFill="1" applyBorder="1" applyAlignment="1">
      <alignment horizontal="left" vertical="top" wrapText="1"/>
      <protection/>
    </xf>
    <xf numFmtId="0" fontId="10" fillId="0" borderId="0" xfId="67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63" applyNumberFormat="1" applyFont="1" applyFill="1" applyBorder="1" applyAlignment="1" applyProtection="1">
      <alignment horizontal="right"/>
      <protection/>
    </xf>
    <xf numFmtId="3" fontId="8" fillId="0" borderId="10" xfId="63" applyNumberFormat="1" applyFont="1" applyFill="1" applyBorder="1" applyAlignment="1" applyProtection="1">
      <alignment horizontal="right" wrapText="1"/>
      <protection/>
    </xf>
    <xf numFmtId="0" fontId="30" fillId="0" borderId="0" xfId="63" applyNumberFormat="1" applyFont="1" applyFill="1" applyBorder="1" applyAlignment="1" applyProtection="1">
      <alignment horizontal="left" wrapText="1"/>
      <protection/>
    </xf>
    <xf numFmtId="3" fontId="10" fillId="0" borderId="0" xfId="63" applyNumberFormat="1" applyFont="1" applyFill="1" applyBorder="1" applyAlignment="1" applyProtection="1">
      <alignment/>
      <protection/>
    </xf>
    <xf numFmtId="0" fontId="9" fillId="0" borderId="11" xfId="63" applyFont="1" applyBorder="1" applyAlignment="1" quotePrefix="1">
      <alignment horizontal="left" vertical="center" wrapText="1"/>
      <protection/>
    </xf>
    <xf numFmtId="0" fontId="9" fillId="0" borderId="0" xfId="63" applyNumberFormat="1" applyFont="1" applyFill="1" applyBorder="1" applyAlignment="1" applyProtection="1" quotePrefix="1">
      <alignment horizontal="left" wrapText="1"/>
      <protection/>
    </xf>
    <xf numFmtId="0" fontId="9" fillId="0" borderId="12" xfId="63" applyNumberFormat="1" applyFont="1" applyFill="1" applyBorder="1" applyAlignment="1" applyProtection="1" quotePrefix="1">
      <alignment horizontal="left" wrapText="1"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wrapText="1"/>
    </xf>
    <xf numFmtId="3" fontId="3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3" fontId="12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4" fontId="36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top"/>
    </xf>
    <xf numFmtId="49" fontId="5" fillId="0" borderId="13" xfId="0" applyNumberFormat="1" applyFont="1" applyFill="1" applyBorder="1" applyAlignment="1">
      <alignment horizontal="left" vertical="center" wrapText="1"/>
    </xf>
    <xf numFmtId="4" fontId="5" fillId="0" borderId="13" xfId="62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/>
    </xf>
    <xf numFmtId="0" fontId="8" fillId="0" borderId="11" xfId="63" applyFont="1" applyBorder="1" applyAlignment="1" quotePrefix="1">
      <alignment horizontal="left" wrapText="1"/>
      <protection/>
    </xf>
    <xf numFmtId="4" fontId="38" fillId="0" borderId="10" xfId="62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9" fillId="0" borderId="0" xfId="67" applyNumberFormat="1" applyFont="1" applyFill="1" applyBorder="1" applyAlignment="1">
      <alignment horizontal="right" wrapText="1"/>
      <protection/>
    </xf>
    <xf numFmtId="3" fontId="10" fillId="0" borderId="0" xfId="67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8" fillId="0" borderId="0" xfId="63" applyFont="1" applyBorder="1" applyAlignment="1" quotePrefix="1">
      <alignment horizontal="left" wrapText="1"/>
      <protection/>
    </xf>
    <xf numFmtId="3" fontId="8" fillId="0" borderId="0" xfId="63" applyNumberFormat="1" applyFont="1" applyFill="1" applyBorder="1" applyAlignment="1" applyProtection="1">
      <alignment horizontal="right" wrapText="1"/>
      <protection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top"/>
    </xf>
    <xf numFmtId="0" fontId="39" fillId="0" borderId="11" xfId="63" applyFont="1" applyBorder="1" applyAlignment="1" quotePrefix="1">
      <alignment horizontal="center" vertical="center" wrapText="1"/>
      <protection/>
    </xf>
    <xf numFmtId="0" fontId="9" fillId="0" borderId="11" xfId="63" applyFont="1" applyBorder="1" applyAlignment="1" quotePrefix="1">
      <alignment horizontal="center" vertical="center" wrapText="1"/>
      <protection/>
    </xf>
    <xf numFmtId="0" fontId="8" fillId="0" borderId="11" xfId="63" applyFont="1" applyBorder="1" applyAlignment="1" quotePrefix="1">
      <alignment horizontal="center" vertical="center" wrapText="1"/>
      <protection/>
    </xf>
    <xf numFmtId="0" fontId="8" fillId="0" borderId="0" xfId="63" applyFont="1" applyBorder="1" applyAlignment="1" quotePrefix="1">
      <alignment horizontal="right" wrapText="1"/>
      <protection/>
    </xf>
    <xf numFmtId="3" fontId="8" fillId="0" borderId="11" xfId="63" applyNumberFormat="1" applyFont="1" applyBorder="1" applyAlignment="1" quotePrefix="1">
      <alignment horizontal="right" wrapText="1"/>
      <protection/>
    </xf>
    <xf numFmtId="3" fontId="8" fillId="0" borderId="10" xfId="63" applyNumberFormat="1" applyFont="1" applyBorder="1" applyAlignment="1" quotePrefix="1">
      <alignment horizontal="right" wrapText="1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0" fontId="40" fillId="0" borderId="0" xfId="0" applyFont="1" applyAlignment="1">
      <alignment vertical="center"/>
    </xf>
    <xf numFmtId="0" fontId="41" fillId="0" borderId="0" xfId="0" applyFont="1" applyAlignment="1" quotePrefix="1">
      <alignment horizontal="left"/>
    </xf>
    <xf numFmtId="0" fontId="41" fillId="16" borderId="0" xfId="0" applyFont="1" applyFill="1" applyBorder="1" applyAlignment="1">
      <alignment horizontal="left" vertical="center"/>
    </xf>
    <xf numFmtId="0" fontId="40" fillId="0" borderId="0" xfId="0" applyFont="1" applyAlignment="1" quotePrefix="1">
      <alignment horizontal="left"/>
    </xf>
    <xf numFmtId="0" fontId="40" fillId="16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41" fillId="16" borderId="0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0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 quotePrefix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left" vertical="center" wrapText="1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30" fillId="0" borderId="0" xfId="63" applyNumberFormat="1" applyFont="1" applyFill="1" applyBorder="1" applyAlignment="1" applyProtection="1" quotePrefix="1">
      <alignment horizontal="center" vertical="center"/>
      <protection/>
    </xf>
    <xf numFmtId="0" fontId="31" fillId="0" borderId="0" xfId="63" applyNumberFormat="1" applyFont="1" applyFill="1" applyBorder="1" applyAlignment="1" applyProtection="1">
      <alignment horizontal="center" vertical="center"/>
      <protection/>
    </xf>
    <xf numFmtId="0" fontId="31" fillId="0" borderId="0" xfId="6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63" applyNumberFormat="1" applyFont="1" applyFill="1" applyBorder="1" applyAlignment="1" applyProtection="1">
      <alignment horizontal="center" vertical="center"/>
      <protection/>
    </xf>
    <xf numFmtId="0" fontId="10" fillId="0" borderId="0" xfId="63" applyNumberFormat="1" applyFont="1" applyFill="1" applyBorder="1" applyAlignment="1" applyProtection="1">
      <alignment horizontal="center" vertical="center"/>
      <protection/>
    </xf>
    <xf numFmtId="0" fontId="10" fillId="0" borderId="0" xfId="63" applyNumberFormat="1" applyFont="1" applyFill="1" applyBorder="1" applyAlignment="1" applyProtection="1">
      <alignment/>
      <protection/>
    </xf>
    <xf numFmtId="0" fontId="30" fillId="0" borderId="0" xfId="6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ob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zlaz" xfId="57"/>
    <cellStyle name="Linked Cell" xfId="58"/>
    <cellStyle name="Naslov" xfId="59"/>
    <cellStyle name="Neutral" xfId="60"/>
    <cellStyle name="Note" xfId="61"/>
    <cellStyle name="Obično_1Prihodi-rashodi2004" xfId="62"/>
    <cellStyle name="Obično_bilanca" xfId="63"/>
    <cellStyle name="Obično_List4" xfId="64"/>
    <cellStyle name="Obično_List5" xfId="65"/>
    <cellStyle name="Obično_List6" xfId="66"/>
    <cellStyle name="Obično_List7" xfId="67"/>
    <cellStyle name="Obično_List9" xfId="68"/>
    <cellStyle name="Output" xfId="69"/>
    <cellStyle name="Percent" xfId="70"/>
    <cellStyle name="Tekst upozorenja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8.8515625" style="36" customWidth="1"/>
    <col min="2" max="2" width="47.00390625" style="36" customWidth="1"/>
    <col min="3" max="3" width="30.00390625" style="36" customWidth="1"/>
    <col min="4" max="4" width="24.7109375" style="36" customWidth="1"/>
    <col min="5" max="5" width="18.7109375" style="37" customWidth="1"/>
    <col min="6" max="6" width="18.57421875" style="37" customWidth="1"/>
    <col min="7" max="7" width="9.140625" style="37" customWidth="1"/>
    <col min="8" max="8" width="14.7109375" style="37" customWidth="1"/>
    <col min="9" max="9" width="15.00390625" style="37" customWidth="1"/>
    <col min="10" max="10" width="15.8515625" style="37" customWidth="1"/>
    <col min="11" max="16384" width="9.140625" style="37" customWidth="1"/>
  </cols>
  <sheetData>
    <row r="1" spans="1:6" ht="66.75" customHeight="1">
      <c r="A1" s="121" t="s">
        <v>173</v>
      </c>
      <c r="B1" s="121"/>
      <c r="C1" s="121"/>
      <c r="D1" s="121"/>
      <c r="E1" s="121"/>
      <c r="F1" s="121"/>
    </row>
    <row r="2" spans="1:6" ht="3.75" customHeight="1" hidden="1">
      <c r="A2" s="1"/>
      <c r="B2" s="1"/>
      <c r="C2" s="1"/>
      <c r="D2" s="1"/>
      <c r="E2" s="1"/>
      <c r="F2" s="1"/>
    </row>
    <row r="3" spans="1:6" ht="25.5" customHeight="1">
      <c r="A3" s="125" t="s">
        <v>10</v>
      </c>
      <c r="B3" s="125"/>
      <c r="C3" s="125"/>
      <c r="D3" s="125"/>
      <c r="E3" s="123"/>
      <c r="F3" s="124"/>
    </row>
    <row r="4" spans="1:6" ht="33" customHeight="1">
      <c r="A4" s="122" t="s">
        <v>1</v>
      </c>
      <c r="B4" s="122"/>
      <c r="C4" s="122"/>
      <c r="D4" s="122"/>
      <c r="E4" s="123"/>
      <c r="F4" s="124"/>
    </row>
    <row r="5" spans="1:6" ht="9" customHeight="1">
      <c r="A5" s="40"/>
      <c r="B5" s="40"/>
      <c r="C5" s="40"/>
      <c r="D5" s="40"/>
      <c r="E5" s="2"/>
      <c r="F5" s="41"/>
    </row>
    <row r="6" spans="1:9" ht="42.75" customHeight="1">
      <c r="A6" s="83" t="s">
        <v>161</v>
      </c>
      <c r="B6" s="83" t="s">
        <v>162</v>
      </c>
      <c r="C6" s="84" t="s">
        <v>149</v>
      </c>
      <c r="D6" s="83" t="s">
        <v>159</v>
      </c>
      <c r="E6" s="68" t="s">
        <v>160</v>
      </c>
      <c r="F6" s="68" t="s">
        <v>152</v>
      </c>
      <c r="I6" s="58"/>
    </row>
    <row r="7" spans="1:10" ht="15.75">
      <c r="A7" s="85">
        <v>6</v>
      </c>
      <c r="B7" s="67" t="s">
        <v>0</v>
      </c>
      <c r="C7" s="38">
        <f>prihodi!D4</f>
        <v>39880359</v>
      </c>
      <c r="D7" s="38">
        <f>prihodi!E4</f>
        <v>50537000</v>
      </c>
      <c r="E7" s="38">
        <f>prihodi!F4</f>
        <v>50537000</v>
      </c>
      <c r="F7" s="38">
        <f>prihodi!G4</f>
        <v>48681266</v>
      </c>
      <c r="H7" s="57"/>
      <c r="I7" s="59"/>
      <c r="J7" s="57"/>
    </row>
    <row r="8" spans="1:10" ht="31.5">
      <c r="A8" s="85">
        <v>7</v>
      </c>
      <c r="B8" s="67" t="s">
        <v>143</v>
      </c>
      <c r="C8" s="39">
        <v>0</v>
      </c>
      <c r="D8" s="39">
        <v>0</v>
      </c>
      <c r="E8" s="39">
        <v>0</v>
      </c>
      <c r="F8" s="39">
        <v>0</v>
      </c>
      <c r="I8" s="57"/>
      <c r="J8" s="57"/>
    </row>
    <row r="9" spans="1:10" ht="15.75">
      <c r="A9" s="85">
        <v>3</v>
      </c>
      <c r="B9" s="67" t="s">
        <v>12</v>
      </c>
      <c r="C9" s="39">
        <f>rashodi!D3</f>
        <v>40131832</v>
      </c>
      <c r="D9" s="39">
        <f>rashodi!E3</f>
        <v>32980500</v>
      </c>
      <c r="E9" s="39">
        <f>rashodi!F3</f>
        <v>32980500</v>
      </c>
      <c r="F9" s="39">
        <f>rashodi!G3</f>
        <v>41697199.879999995</v>
      </c>
      <c r="I9" s="57"/>
      <c r="J9" s="57"/>
    </row>
    <row r="10" spans="1:10" ht="31.5">
      <c r="A10" s="85">
        <v>4</v>
      </c>
      <c r="B10" s="67" t="s">
        <v>5</v>
      </c>
      <c r="C10" s="39">
        <f>rashodi!D60</f>
        <v>79937</v>
      </c>
      <c r="D10" s="39">
        <f>rashodi!E60</f>
        <v>10500</v>
      </c>
      <c r="E10" s="39">
        <f>rashodi!F60</f>
        <v>10500</v>
      </c>
      <c r="F10" s="39">
        <f>rashodi!G60</f>
        <v>8420</v>
      </c>
      <c r="H10" s="57"/>
      <c r="I10" s="57"/>
      <c r="J10" s="57"/>
    </row>
    <row r="11" spans="1:10" ht="15.75">
      <c r="A11" s="85"/>
      <c r="B11" s="67" t="s">
        <v>11</v>
      </c>
      <c r="C11" s="39">
        <f>((C7+C8)-(C9+C10))</f>
        <v>-331410</v>
      </c>
      <c r="D11" s="39">
        <f>((D7+D8)-(D9+D10))</f>
        <v>17546000</v>
      </c>
      <c r="E11" s="39">
        <f>((E7+E8)-(E9+E10))</f>
        <v>17546000</v>
      </c>
      <c r="F11" s="39">
        <f>((F7+F8)-(F9+F10))</f>
        <v>6975646.120000005</v>
      </c>
      <c r="I11" s="57"/>
      <c r="J11" s="57"/>
    </row>
    <row r="12" spans="1:10" ht="15.75">
      <c r="A12" s="43"/>
      <c r="B12" s="43"/>
      <c r="C12" s="43"/>
      <c r="D12" s="43"/>
      <c r="E12" s="2"/>
      <c r="F12" s="41"/>
      <c r="I12" s="57"/>
      <c r="J12" s="57"/>
    </row>
    <row r="13" spans="1:10" ht="18.75">
      <c r="A13" s="118" t="s">
        <v>6</v>
      </c>
      <c r="B13" s="118"/>
      <c r="C13" s="118"/>
      <c r="D13" s="118"/>
      <c r="E13" s="119"/>
      <c r="F13" s="120"/>
      <c r="I13" s="57"/>
      <c r="J13" s="57"/>
    </row>
    <row r="14" spans="1:10" ht="9" customHeight="1">
      <c r="A14" s="44"/>
      <c r="B14" s="43"/>
      <c r="C14" s="43"/>
      <c r="D14" s="43"/>
      <c r="E14" s="2"/>
      <c r="F14" s="41"/>
      <c r="I14" s="57"/>
      <c r="J14" s="57"/>
    </row>
    <row r="15" spans="1:10" ht="42.75">
      <c r="A15" s="83" t="s">
        <v>161</v>
      </c>
      <c r="B15" s="83" t="s">
        <v>162</v>
      </c>
      <c r="C15" s="84" t="s">
        <v>149</v>
      </c>
      <c r="D15" s="83" t="s">
        <v>159</v>
      </c>
      <c r="E15" s="68" t="s">
        <v>160</v>
      </c>
      <c r="F15" s="68" t="s">
        <v>152</v>
      </c>
      <c r="I15" s="57"/>
      <c r="J15" s="57"/>
    </row>
    <row r="16" spans="1:10" ht="31.5">
      <c r="A16" s="85">
        <v>8</v>
      </c>
      <c r="B16" s="67" t="s">
        <v>13</v>
      </c>
      <c r="C16" s="39">
        <f>'račun financiranja'!D4</f>
        <v>0</v>
      </c>
      <c r="D16" s="39">
        <f>'račun financiranja'!E4</f>
        <v>0</v>
      </c>
      <c r="E16" s="39">
        <f>'račun financiranja'!F4</f>
        <v>0</v>
      </c>
      <c r="F16" s="39">
        <f>'račun financiranja'!G4</f>
        <v>0</v>
      </c>
      <c r="H16" s="57"/>
      <c r="I16" s="57"/>
      <c r="J16" s="57"/>
    </row>
    <row r="17" spans="1:10" ht="31.5">
      <c r="A17" s="85">
        <v>5</v>
      </c>
      <c r="B17" s="67" t="s">
        <v>9</v>
      </c>
      <c r="C17" s="39">
        <f>'račun financiranja'!D8</f>
        <v>5358102</v>
      </c>
      <c r="D17" s="39">
        <f>'račun financiranja'!E8</f>
        <v>7455000</v>
      </c>
      <c r="E17" s="39">
        <f>'račun financiranja'!F8</f>
        <v>7455000</v>
      </c>
      <c r="F17" s="39">
        <f>'račun financiranja'!G8</f>
        <v>7438164</v>
      </c>
      <c r="H17" s="57"/>
      <c r="I17" s="57"/>
      <c r="J17" s="57"/>
    </row>
    <row r="18" spans="1:10" ht="18.75" customHeight="1">
      <c r="A18" s="85"/>
      <c r="B18" s="67" t="s">
        <v>7</v>
      </c>
      <c r="C18" s="39">
        <f>C16-C17</f>
        <v>-5358102</v>
      </c>
      <c r="D18" s="39">
        <f>D16-D17</f>
        <v>-7455000</v>
      </c>
      <c r="E18" s="39">
        <f>E16-E17</f>
        <v>-7455000</v>
      </c>
      <c r="F18" s="39">
        <f>F16-F17</f>
        <v>-7438164</v>
      </c>
      <c r="H18" s="57"/>
      <c r="I18" s="57"/>
      <c r="J18" s="57"/>
    </row>
    <row r="19" spans="1:10" ht="15.75">
      <c r="A19" s="79"/>
      <c r="B19" s="79"/>
      <c r="C19" s="79"/>
      <c r="D19" s="79"/>
      <c r="E19" s="80"/>
      <c r="F19" s="80"/>
      <c r="H19" s="57"/>
      <c r="I19" s="57"/>
      <c r="J19" s="57"/>
    </row>
    <row r="20" spans="1:10" ht="23.25" customHeight="1">
      <c r="A20" s="118" t="s">
        <v>144</v>
      </c>
      <c r="B20" s="118"/>
      <c r="C20" s="118"/>
      <c r="D20" s="118"/>
      <c r="E20" s="119"/>
      <c r="F20" s="120"/>
      <c r="H20" s="57"/>
      <c r="I20" s="57"/>
      <c r="J20" s="57"/>
    </row>
    <row r="21" spans="1:10" ht="9.75" customHeight="1">
      <c r="A21" s="44"/>
      <c r="B21" s="43"/>
      <c r="C21" s="43"/>
      <c r="D21" s="43"/>
      <c r="E21" s="2"/>
      <c r="F21" s="41"/>
      <c r="H21" s="57"/>
      <c r="I21" s="57"/>
      <c r="J21" s="57"/>
    </row>
    <row r="22" spans="1:10" ht="42.75">
      <c r="A22" s="42"/>
      <c r="B22" s="42"/>
      <c r="C22" s="84" t="s">
        <v>149</v>
      </c>
      <c r="D22" s="83" t="s">
        <v>159</v>
      </c>
      <c r="E22" s="68" t="s">
        <v>160</v>
      </c>
      <c r="F22" s="68" t="s">
        <v>152</v>
      </c>
      <c r="H22" s="57"/>
      <c r="I22" s="57"/>
      <c r="J22" s="57"/>
    </row>
    <row r="23" spans="1:10" ht="31.5">
      <c r="A23" s="67"/>
      <c r="B23" s="67" t="s">
        <v>145</v>
      </c>
      <c r="C23" s="87">
        <v>-4401766</v>
      </c>
      <c r="D23" s="87">
        <v>-10091000</v>
      </c>
      <c r="E23" s="39">
        <v>-10091000</v>
      </c>
      <c r="F23" s="39">
        <v>-10091278</v>
      </c>
      <c r="H23" s="57"/>
      <c r="I23" s="57"/>
      <c r="J23" s="57"/>
    </row>
    <row r="24" spans="1:10" ht="11.25" customHeight="1">
      <c r="A24" s="79"/>
      <c r="B24" s="79"/>
      <c r="C24" s="86"/>
      <c r="D24" s="86"/>
      <c r="E24" s="80"/>
      <c r="F24" s="80"/>
      <c r="H24" s="57"/>
      <c r="I24" s="57"/>
      <c r="J24" s="57"/>
    </row>
    <row r="25" spans="1:10" ht="409.5">
      <c r="A25" s="79"/>
      <c r="B25" s="79"/>
      <c r="C25" s="86"/>
      <c r="D25" s="86"/>
      <c r="E25" s="80"/>
      <c r="F25" s="80"/>
      <c r="H25" s="57"/>
      <c r="I25" s="57"/>
      <c r="J25" s="57"/>
    </row>
    <row r="26" spans="1:10" ht="47.25">
      <c r="A26" s="67"/>
      <c r="B26" s="67" t="s">
        <v>146</v>
      </c>
      <c r="C26" s="87">
        <f>C11+C18+C23</f>
        <v>-10091278</v>
      </c>
      <c r="D26" s="87">
        <f>D11+D18+D23</f>
        <v>0</v>
      </c>
      <c r="E26" s="87">
        <f>E11+E18+E23</f>
        <v>0</v>
      </c>
      <c r="F26" s="88">
        <f>F11+F18+F23</f>
        <v>-10553795.879999995</v>
      </c>
      <c r="I26" s="57"/>
      <c r="J26" s="57"/>
    </row>
    <row r="27" spans="9:10" ht="409.5">
      <c r="I27" s="57"/>
      <c r="J27" s="57"/>
    </row>
  </sheetData>
  <sheetProtection/>
  <mergeCells count="5">
    <mergeCell ref="A13:F13"/>
    <mergeCell ref="A1:F1"/>
    <mergeCell ref="A4:F4"/>
    <mergeCell ref="A3:F3"/>
    <mergeCell ref="A20:F20"/>
  </mergeCells>
  <printOptions horizontalCentered="1"/>
  <pageMargins left="0.1968503937007874" right="0.1968503937007874" top="0" bottom="0" header="0.11811023622047245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.28125" style="8" customWidth="1"/>
    <col min="2" max="2" width="4.421875" style="8" customWidth="1"/>
    <col min="3" max="3" width="51.421875" style="9" customWidth="1"/>
    <col min="4" max="4" width="18.57421875" style="9" customWidth="1"/>
    <col min="5" max="6" width="12.8515625" style="9" customWidth="1"/>
    <col min="7" max="8" width="16.28125" style="9" customWidth="1"/>
    <col min="9" max="9" width="15.140625" style="9" customWidth="1"/>
    <col min="10" max="10" width="17.00390625" style="9" customWidth="1"/>
    <col min="11" max="11" width="20.28125" style="9" customWidth="1"/>
    <col min="12" max="12" width="12.421875" style="9" customWidth="1"/>
    <col min="13" max="16384" width="9.140625" style="9" customWidth="1"/>
  </cols>
  <sheetData>
    <row r="1" spans="1:9" ht="30" customHeight="1">
      <c r="A1" s="126" t="s">
        <v>1</v>
      </c>
      <c r="B1" s="126"/>
      <c r="C1" s="126"/>
      <c r="D1" s="126"/>
      <c r="E1" s="126"/>
      <c r="F1" s="126"/>
      <c r="G1" s="126"/>
      <c r="H1" s="126"/>
      <c r="I1" s="126"/>
    </row>
    <row r="2" spans="1:9" ht="27.75" customHeight="1">
      <c r="A2" s="127" t="s">
        <v>2</v>
      </c>
      <c r="B2" s="127"/>
      <c r="C2" s="127"/>
      <c r="D2" s="127"/>
      <c r="E2" s="127"/>
      <c r="F2" s="127"/>
      <c r="G2" s="127"/>
      <c r="H2" s="127"/>
      <c r="I2" s="127"/>
    </row>
    <row r="3" spans="1:9" s="4" customFormat="1" ht="52.5" customHeight="1">
      <c r="A3" s="128"/>
      <c r="B3" s="128"/>
      <c r="C3" s="65" t="s">
        <v>117</v>
      </c>
      <c r="D3" s="65" t="s">
        <v>149</v>
      </c>
      <c r="E3" s="65" t="s">
        <v>150</v>
      </c>
      <c r="F3" s="65" t="s">
        <v>151</v>
      </c>
      <c r="G3" s="65" t="s">
        <v>152</v>
      </c>
      <c r="H3" s="65" t="s">
        <v>163</v>
      </c>
      <c r="I3" s="65" t="s">
        <v>118</v>
      </c>
    </row>
    <row r="4" spans="1:9" s="4" customFormat="1" ht="25.5" customHeight="1">
      <c r="A4" s="66">
        <v>6</v>
      </c>
      <c r="B4" s="24"/>
      <c r="C4" s="5" t="s">
        <v>0</v>
      </c>
      <c r="D4" s="16">
        <f>D5+D12+D19+D22</f>
        <v>39880359</v>
      </c>
      <c r="E4" s="16">
        <f>E5+E12+E19+E22</f>
        <v>50537000</v>
      </c>
      <c r="F4" s="16">
        <f>F5+F12+F19+F22</f>
        <v>50537000</v>
      </c>
      <c r="G4" s="16">
        <f>G5+G12+G19+G22</f>
        <v>48681266</v>
      </c>
      <c r="H4" s="117">
        <f>G4/D4*100</f>
        <v>122.06827426001855</v>
      </c>
      <c r="I4" s="117">
        <f>G4/F4*100</f>
        <v>96.32796960642698</v>
      </c>
    </row>
    <row r="5" spans="1:9" s="3" customFormat="1" ht="25.5">
      <c r="A5" s="24">
        <v>63</v>
      </c>
      <c r="B5" s="34"/>
      <c r="C5" s="5" t="s">
        <v>119</v>
      </c>
      <c r="D5" s="72">
        <f>D6+D8+D10</f>
        <v>8278257</v>
      </c>
      <c r="E5" s="72">
        <f>E6+E8+E10</f>
        <v>17700000</v>
      </c>
      <c r="F5" s="72">
        <f>F6+F8+F10</f>
        <v>17700000</v>
      </c>
      <c r="G5" s="72">
        <f>G6+G8+G10</f>
        <v>16154959</v>
      </c>
      <c r="H5" s="117">
        <f aca="true" t="shared" si="0" ref="H5:H21">G5/D5*100</f>
        <v>195.14928082082977</v>
      </c>
      <c r="I5" s="117">
        <f aca="true" t="shared" si="1" ref="I5:I21">G5/F5*100</f>
        <v>91.27095480225988</v>
      </c>
    </row>
    <row r="6" spans="1:9" s="3" customFormat="1" ht="12.75">
      <c r="A6" s="24">
        <v>632</v>
      </c>
      <c r="B6" s="34"/>
      <c r="C6" s="5" t="s">
        <v>123</v>
      </c>
      <c r="D6" s="72">
        <f>D7</f>
        <v>585266</v>
      </c>
      <c r="E6" s="72">
        <v>0</v>
      </c>
      <c r="F6" s="72">
        <v>0</v>
      </c>
      <c r="G6" s="72">
        <f>G7</f>
        <v>0</v>
      </c>
      <c r="H6" s="117">
        <f t="shared" si="0"/>
        <v>0</v>
      </c>
      <c r="I6" s="117">
        <v>0</v>
      </c>
    </row>
    <row r="7" spans="1:9" s="3" customFormat="1" ht="12.75">
      <c r="A7" s="24"/>
      <c r="B7" s="35">
        <v>6323</v>
      </c>
      <c r="C7" s="7" t="s">
        <v>124</v>
      </c>
      <c r="D7" s="73">
        <v>585266</v>
      </c>
      <c r="E7" s="73">
        <v>0</v>
      </c>
      <c r="F7" s="73">
        <v>0</v>
      </c>
      <c r="G7" s="73">
        <v>0</v>
      </c>
      <c r="H7" s="117">
        <f t="shared" si="0"/>
        <v>0</v>
      </c>
      <c r="I7" s="117">
        <v>0</v>
      </c>
    </row>
    <row r="8" spans="1:9" s="3" customFormat="1" ht="12.75">
      <c r="A8" s="24">
        <v>633</v>
      </c>
      <c r="B8" s="34"/>
      <c r="C8" s="5" t="s">
        <v>120</v>
      </c>
      <c r="D8" s="72">
        <f>D9</f>
        <v>360000</v>
      </c>
      <c r="E8" s="72">
        <f>E9</f>
        <v>2000000</v>
      </c>
      <c r="F8" s="72">
        <f>F9</f>
        <v>2000000</v>
      </c>
      <c r="G8" s="72">
        <f>G9</f>
        <v>1000000</v>
      </c>
      <c r="H8" s="117">
        <f t="shared" si="0"/>
        <v>277.77777777777777</v>
      </c>
      <c r="I8" s="117">
        <f t="shared" si="1"/>
        <v>50</v>
      </c>
    </row>
    <row r="9" spans="1:9" s="3" customFormat="1" ht="12.75">
      <c r="A9" s="26"/>
      <c r="B9" s="35">
        <v>6331</v>
      </c>
      <c r="C9" s="7" t="s">
        <v>121</v>
      </c>
      <c r="D9" s="73">
        <v>360000</v>
      </c>
      <c r="E9" s="17">
        <v>2000000</v>
      </c>
      <c r="F9" s="17">
        <v>2000000</v>
      </c>
      <c r="G9" s="17">
        <v>1000000</v>
      </c>
      <c r="H9" s="117">
        <f t="shared" si="0"/>
        <v>277.77777777777777</v>
      </c>
      <c r="I9" s="117">
        <f t="shared" si="1"/>
        <v>50</v>
      </c>
    </row>
    <row r="10" spans="1:9" s="3" customFormat="1" ht="12.75">
      <c r="A10" s="24">
        <v>634</v>
      </c>
      <c r="B10" s="35"/>
      <c r="C10" s="5" t="s">
        <v>153</v>
      </c>
      <c r="D10" s="72">
        <f>D11</f>
        <v>7332991</v>
      </c>
      <c r="E10" s="72">
        <f>E11</f>
        <v>15700000</v>
      </c>
      <c r="F10" s="72">
        <f>F11</f>
        <v>15700000</v>
      </c>
      <c r="G10" s="72">
        <f>G11</f>
        <v>15154959</v>
      </c>
      <c r="H10" s="117">
        <f t="shared" si="0"/>
        <v>206.66817946455956</v>
      </c>
      <c r="I10" s="117">
        <f t="shared" si="1"/>
        <v>96.52840127388535</v>
      </c>
    </row>
    <row r="11" spans="1:9" s="3" customFormat="1" ht="12.75">
      <c r="A11" s="26"/>
      <c r="B11" s="35">
        <v>6341</v>
      </c>
      <c r="C11" s="7" t="s">
        <v>154</v>
      </c>
      <c r="D11" s="73">
        <v>7332991</v>
      </c>
      <c r="E11" s="17">
        <v>15700000</v>
      </c>
      <c r="F11" s="17">
        <v>15700000</v>
      </c>
      <c r="G11" s="17">
        <v>15154959</v>
      </c>
      <c r="H11" s="117">
        <f t="shared" si="0"/>
        <v>206.66817946455956</v>
      </c>
      <c r="I11" s="117">
        <f t="shared" si="1"/>
        <v>96.52840127388535</v>
      </c>
    </row>
    <row r="12" spans="1:9" s="4" customFormat="1" ht="12.75">
      <c r="A12" s="24">
        <v>64</v>
      </c>
      <c r="B12" s="24"/>
      <c r="C12" s="5" t="s">
        <v>99</v>
      </c>
      <c r="D12" s="16">
        <f>D13+D17</f>
        <v>31560919</v>
      </c>
      <c r="E12" s="16">
        <f>E13+E17</f>
        <v>32737000</v>
      </c>
      <c r="F12" s="16">
        <f>F13+F17</f>
        <v>32737000</v>
      </c>
      <c r="G12" s="16">
        <f>G13+G17</f>
        <v>32446268</v>
      </c>
      <c r="H12" s="117">
        <f t="shared" si="0"/>
        <v>102.80520665447035</v>
      </c>
      <c r="I12" s="117">
        <f t="shared" si="1"/>
        <v>99.11191618046858</v>
      </c>
    </row>
    <row r="13" spans="1:9" s="4" customFormat="1" ht="12.75">
      <c r="A13" s="34" t="s">
        <v>100</v>
      </c>
      <c r="B13" s="24"/>
      <c r="C13" s="5" t="s">
        <v>101</v>
      </c>
      <c r="D13" s="16">
        <f>SUM(D14:D16)</f>
        <v>2976</v>
      </c>
      <c r="E13" s="16">
        <f>SUM(E14:E16)</f>
        <v>2000</v>
      </c>
      <c r="F13" s="16">
        <f>SUM(F14:F16)</f>
        <v>2000</v>
      </c>
      <c r="G13" s="16">
        <f>SUM(G14:G16)</f>
        <v>2312</v>
      </c>
      <c r="H13" s="117">
        <f t="shared" si="0"/>
        <v>77.68817204301075</v>
      </c>
      <c r="I13" s="117">
        <f t="shared" si="1"/>
        <v>115.6</v>
      </c>
    </row>
    <row r="14" spans="1:9" s="3" customFormat="1" ht="12.75">
      <c r="A14" s="26"/>
      <c r="B14" s="35" t="s">
        <v>26</v>
      </c>
      <c r="C14" s="7" t="s">
        <v>27</v>
      </c>
      <c r="D14" s="73">
        <v>2941</v>
      </c>
      <c r="E14" s="17">
        <v>2000</v>
      </c>
      <c r="F14" s="17">
        <v>2000</v>
      </c>
      <c r="G14" s="17">
        <v>2234</v>
      </c>
      <c r="H14" s="117">
        <f t="shared" si="0"/>
        <v>75.96055763345801</v>
      </c>
      <c r="I14" s="117">
        <f t="shared" si="1"/>
        <v>111.7</v>
      </c>
    </row>
    <row r="15" spans="1:9" s="3" customFormat="1" ht="12.75">
      <c r="A15" s="26"/>
      <c r="B15" s="35" t="s">
        <v>28</v>
      </c>
      <c r="C15" s="7" t="s">
        <v>29</v>
      </c>
      <c r="D15" s="73">
        <v>0</v>
      </c>
      <c r="E15" s="17">
        <v>0</v>
      </c>
      <c r="F15" s="17">
        <v>0</v>
      </c>
      <c r="G15" s="17">
        <v>49</v>
      </c>
      <c r="H15" s="117">
        <v>0</v>
      </c>
      <c r="I15" s="117">
        <v>0</v>
      </c>
    </row>
    <row r="16" spans="1:9" s="3" customFormat="1" ht="12.75">
      <c r="A16" s="26"/>
      <c r="B16" s="35" t="s">
        <v>108</v>
      </c>
      <c r="C16" s="7" t="s">
        <v>109</v>
      </c>
      <c r="D16" s="73">
        <v>35</v>
      </c>
      <c r="E16" s="17">
        <v>0</v>
      </c>
      <c r="F16" s="17">
        <v>0</v>
      </c>
      <c r="G16" s="17">
        <v>29</v>
      </c>
      <c r="H16" s="117">
        <f t="shared" si="0"/>
        <v>82.85714285714286</v>
      </c>
      <c r="I16" s="117">
        <v>0</v>
      </c>
    </row>
    <row r="17" spans="1:9" s="4" customFormat="1" ht="12.75">
      <c r="A17" s="34" t="s">
        <v>102</v>
      </c>
      <c r="B17" s="24"/>
      <c r="C17" s="5" t="s">
        <v>103</v>
      </c>
      <c r="D17" s="16">
        <f>D18</f>
        <v>31557943</v>
      </c>
      <c r="E17" s="16">
        <f>E18</f>
        <v>32735000</v>
      </c>
      <c r="F17" s="16">
        <f>F18</f>
        <v>32735000</v>
      </c>
      <c r="G17" s="16">
        <f>G18</f>
        <v>32443956</v>
      </c>
      <c r="H17" s="117">
        <f t="shared" si="0"/>
        <v>102.80757525926198</v>
      </c>
      <c r="I17" s="117">
        <f t="shared" si="1"/>
        <v>99.11090881319689</v>
      </c>
    </row>
    <row r="18" spans="1:9" s="3" customFormat="1" ht="12.75">
      <c r="A18" s="26"/>
      <c r="B18" s="35" t="s">
        <v>110</v>
      </c>
      <c r="C18" s="7" t="s">
        <v>111</v>
      </c>
      <c r="D18" s="17">
        <v>31557943</v>
      </c>
      <c r="E18" s="17">
        <v>32735000</v>
      </c>
      <c r="F18" s="17">
        <v>32735000</v>
      </c>
      <c r="G18" s="17">
        <v>32443956</v>
      </c>
      <c r="H18" s="117">
        <f t="shared" si="0"/>
        <v>102.80757525926198</v>
      </c>
      <c r="I18" s="117">
        <f t="shared" si="1"/>
        <v>99.11090881319689</v>
      </c>
    </row>
    <row r="19" spans="1:9" s="4" customFormat="1" ht="25.5">
      <c r="A19" s="24">
        <v>65</v>
      </c>
      <c r="B19" s="24"/>
      <c r="C19" s="5" t="s">
        <v>122</v>
      </c>
      <c r="D19" s="16">
        <f>D20</f>
        <v>41182</v>
      </c>
      <c r="E19" s="16">
        <f aca="true" t="shared" si="2" ref="E19:G23">E20</f>
        <v>100000</v>
      </c>
      <c r="F19" s="16">
        <f t="shared" si="2"/>
        <v>100000</v>
      </c>
      <c r="G19" s="16">
        <f t="shared" si="2"/>
        <v>80039</v>
      </c>
      <c r="H19" s="117">
        <f t="shared" si="0"/>
        <v>194.35432956145888</v>
      </c>
      <c r="I19" s="117">
        <f t="shared" si="1"/>
        <v>80.039</v>
      </c>
    </row>
    <row r="20" spans="1:9" s="4" customFormat="1" ht="12.75">
      <c r="A20" s="34" t="s">
        <v>61</v>
      </c>
      <c r="B20" s="24"/>
      <c r="C20" s="5" t="s">
        <v>62</v>
      </c>
      <c r="D20" s="16">
        <f>D21</f>
        <v>41182</v>
      </c>
      <c r="E20" s="16">
        <f>E21</f>
        <v>100000</v>
      </c>
      <c r="F20" s="16">
        <f>F21</f>
        <v>100000</v>
      </c>
      <c r="G20" s="16">
        <f t="shared" si="2"/>
        <v>80039</v>
      </c>
      <c r="H20" s="117">
        <f t="shared" si="0"/>
        <v>194.35432956145888</v>
      </c>
      <c r="I20" s="117">
        <f t="shared" si="1"/>
        <v>80.039</v>
      </c>
    </row>
    <row r="21" spans="1:9" s="3" customFormat="1" ht="12.75">
      <c r="A21" s="26"/>
      <c r="B21" s="35" t="s">
        <v>88</v>
      </c>
      <c r="C21" s="7" t="s">
        <v>39</v>
      </c>
      <c r="D21" s="73">
        <v>41182</v>
      </c>
      <c r="E21" s="17">
        <v>100000</v>
      </c>
      <c r="F21" s="17">
        <v>100000</v>
      </c>
      <c r="G21" s="17">
        <v>80039</v>
      </c>
      <c r="H21" s="117">
        <f t="shared" si="0"/>
        <v>194.35432956145888</v>
      </c>
      <c r="I21" s="117">
        <f t="shared" si="1"/>
        <v>80.039</v>
      </c>
    </row>
    <row r="22" spans="1:9" s="3" customFormat="1" ht="12.75">
      <c r="A22" s="24">
        <v>68</v>
      </c>
      <c r="B22" s="24"/>
      <c r="C22" s="5" t="s">
        <v>174</v>
      </c>
      <c r="D22" s="16">
        <f>D23</f>
        <v>1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17">
        <f>G22/D22*100</f>
        <v>0</v>
      </c>
      <c r="I22" s="117">
        <v>0</v>
      </c>
    </row>
    <row r="23" spans="1:9" ht="12.75">
      <c r="A23" s="34">
        <v>683</v>
      </c>
      <c r="B23" s="24"/>
      <c r="C23" s="5" t="s">
        <v>175</v>
      </c>
      <c r="D23" s="16">
        <f>D24</f>
        <v>1</v>
      </c>
      <c r="E23" s="16">
        <f>E24</f>
        <v>0</v>
      </c>
      <c r="F23" s="16">
        <f>F24</f>
        <v>0</v>
      </c>
      <c r="G23" s="16">
        <f t="shared" si="2"/>
        <v>0</v>
      </c>
      <c r="H23" s="117">
        <f>G23/D23*100</f>
        <v>0</v>
      </c>
      <c r="I23" s="117">
        <v>0</v>
      </c>
    </row>
    <row r="24" spans="1:9" ht="12.75">
      <c r="A24" s="26"/>
      <c r="B24" s="35">
        <v>6831</v>
      </c>
      <c r="C24" s="7" t="s">
        <v>175</v>
      </c>
      <c r="D24" s="73">
        <v>1</v>
      </c>
      <c r="E24" s="17">
        <v>0</v>
      </c>
      <c r="F24" s="17">
        <v>0</v>
      </c>
      <c r="G24" s="17">
        <v>0</v>
      </c>
      <c r="H24" s="117">
        <f>G24/D24*100</f>
        <v>0</v>
      </c>
      <c r="I24" s="117">
        <v>0</v>
      </c>
    </row>
    <row r="25" spans="4:9" ht="12.75">
      <c r="D25" s="71"/>
      <c r="E25" s="71"/>
      <c r="F25" s="71"/>
      <c r="G25" s="71"/>
      <c r="H25" s="46"/>
      <c r="I25" s="45"/>
    </row>
    <row r="26" spans="4:9" ht="12.75">
      <c r="D26" s="71"/>
      <c r="E26" s="71"/>
      <c r="F26" s="71"/>
      <c r="G26" s="71"/>
      <c r="H26" s="46"/>
      <c r="I26" s="45"/>
    </row>
    <row r="27" spans="4:9" ht="12.75">
      <c r="D27" s="71"/>
      <c r="E27" s="71"/>
      <c r="F27" s="71"/>
      <c r="G27" s="71"/>
      <c r="H27" s="46"/>
      <c r="I27" s="45"/>
    </row>
    <row r="28" spans="4:9" ht="12.75">
      <c r="D28" s="71"/>
      <c r="E28" s="71"/>
      <c r="F28" s="71"/>
      <c r="G28" s="71"/>
      <c r="H28" s="46"/>
      <c r="I28" s="45"/>
    </row>
    <row r="29" spans="4:9" ht="12.75">
      <c r="D29" s="71"/>
      <c r="E29" s="71"/>
      <c r="F29" s="71"/>
      <c r="G29" s="71"/>
      <c r="H29" s="46"/>
      <c r="I29" s="45"/>
    </row>
    <row r="30" spans="4:9" ht="12.75">
      <c r="D30" s="71"/>
      <c r="E30" s="71"/>
      <c r="F30" s="71"/>
      <c r="G30" s="71"/>
      <c r="H30" s="46"/>
      <c r="I30" s="45"/>
    </row>
    <row r="31" spans="4:9" ht="12.75">
      <c r="D31" s="71"/>
      <c r="E31" s="71"/>
      <c r="F31" s="71"/>
      <c r="G31" s="71"/>
      <c r="H31" s="46"/>
      <c r="I31" s="45"/>
    </row>
    <row r="32" spans="4:9" ht="12.75">
      <c r="D32" s="71"/>
      <c r="E32" s="71"/>
      <c r="F32" s="71"/>
      <c r="G32" s="71"/>
      <c r="H32" s="46"/>
      <c r="I32" s="45"/>
    </row>
    <row r="33" spans="4:9" ht="12.75">
      <c r="D33" s="71"/>
      <c r="E33" s="71"/>
      <c r="F33" s="71"/>
      <c r="G33" s="71"/>
      <c r="I33" s="45"/>
    </row>
    <row r="34" spans="4:9" ht="12.75">
      <c r="D34" s="71"/>
      <c r="E34" s="71"/>
      <c r="F34" s="71"/>
      <c r="G34" s="71"/>
      <c r="I34" s="45"/>
    </row>
    <row r="35" spans="4:9" ht="12.75">
      <c r="D35" s="71"/>
      <c r="E35" s="71"/>
      <c r="F35" s="71"/>
      <c r="G35" s="71"/>
      <c r="I35" s="45"/>
    </row>
    <row r="36" spans="4:9" ht="12.75">
      <c r="D36" s="71"/>
      <c r="E36" s="71"/>
      <c r="F36" s="71"/>
      <c r="G36" s="71"/>
      <c r="I36" s="45"/>
    </row>
    <row r="37" spans="4:9" ht="12.75">
      <c r="D37" s="71"/>
      <c r="E37" s="71"/>
      <c r="F37" s="71"/>
      <c r="G37" s="71"/>
      <c r="I37" s="45"/>
    </row>
    <row r="38" spans="4:9" ht="409.5">
      <c r="D38" s="71"/>
      <c r="E38" s="71"/>
      <c r="F38" s="71"/>
      <c r="G38" s="71"/>
      <c r="I38" s="45"/>
    </row>
    <row r="39" spans="4:9" ht="409.5">
      <c r="D39" s="71"/>
      <c r="E39" s="71"/>
      <c r="F39" s="71"/>
      <c r="G39" s="71"/>
      <c r="I39" s="45"/>
    </row>
    <row r="40" spans="4:9" ht="409.5">
      <c r="D40" s="71"/>
      <c r="E40" s="71"/>
      <c r="F40" s="71"/>
      <c r="G40" s="71"/>
      <c r="I40" s="45"/>
    </row>
    <row r="41" spans="4:9" ht="409.5">
      <c r="D41" s="71"/>
      <c r="E41" s="71"/>
      <c r="F41" s="71"/>
      <c r="G41" s="71"/>
      <c r="I41" s="45"/>
    </row>
    <row r="42" spans="4:9" ht="409.5">
      <c r="D42" s="71"/>
      <c r="E42" s="71"/>
      <c r="F42" s="71"/>
      <c r="G42" s="71"/>
      <c r="I42" s="45"/>
    </row>
    <row r="43" spans="4:9" ht="409.5">
      <c r="D43" s="71"/>
      <c r="E43" s="71"/>
      <c r="F43" s="71"/>
      <c r="G43" s="71"/>
      <c r="I43" s="45"/>
    </row>
    <row r="44" spans="4:9" ht="409.5">
      <c r="D44" s="71"/>
      <c r="E44" s="71"/>
      <c r="F44" s="71"/>
      <c r="G44" s="71"/>
      <c r="I44" s="45"/>
    </row>
    <row r="45" spans="4:9" ht="409.5">
      <c r="D45" s="71"/>
      <c r="E45" s="71"/>
      <c r="F45" s="71"/>
      <c r="G45" s="71"/>
      <c r="I45" s="45"/>
    </row>
    <row r="46" spans="4:9" ht="409.5">
      <c r="D46" s="71"/>
      <c r="E46" s="71"/>
      <c r="F46" s="71"/>
      <c r="G46" s="71"/>
      <c r="I46" s="45"/>
    </row>
    <row r="47" spans="4:9" ht="409.5">
      <c r="D47" s="71"/>
      <c r="E47" s="71"/>
      <c r="F47" s="71"/>
      <c r="G47" s="71"/>
      <c r="I47" s="45"/>
    </row>
    <row r="48" spans="4:9" ht="409.5">
      <c r="D48" s="71"/>
      <c r="E48" s="71"/>
      <c r="F48" s="71"/>
      <c r="G48" s="71"/>
      <c r="I48" s="45"/>
    </row>
    <row r="49" spans="4:9" ht="409.5">
      <c r="D49" s="71"/>
      <c r="E49" s="71"/>
      <c r="F49" s="71"/>
      <c r="G49" s="71"/>
      <c r="I49" s="45"/>
    </row>
    <row r="50" spans="4:9" ht="409.5">
      <c r="D50" s="71"/>
      <c r="E50" s="71"/>
      <c r="F50" s="71"/>
      <c r="G50" s="71"/>
      <c r="I50" s="45"/>
    </row>
    <row r="51" spans="4:9" ht="409.5">
      <c r="D51" s="71"/>
      <c r="E51" s="71"/>
      <c r="F51" s="71"/>
      <c r="G51" s="71"/>
      <c r="I51" s="45"/>
    </row>
    <row r="52" spans="4:9" ht="409.5">
      <c r="D52" s="71"/>
      <c r="E52" s="71"/>
      <c r="F52" s="71"/>
      <c r="G52" s="71"/>
      <c r="I52" s="45"/>
    </row>
    <row r="53" spans="4:9" ht="409.5">
      <c r="D53" s="71"/>
      <c r="E53" s="71"/>
      <c r="F53" s="71"/>
      <c r="G53" s="71"/>
      <c r="I53" s="45"/>
    </row>
    <row r="54" spans="4:9" ht="409.5">
      <c r="D54" s="71"/>
      <c r="E54" s="71"/>
      <c r="F54" s="71"/>
      <c r="G54" s="71"/>
      <c r="I54" s="45"/>
    </row>
    <row r="55" spans="4:9" ht="409.5">
      <c r="D55" s="71"/>
      <c r="E55" s="71"/>
      <c r="F55" s="71"/>
      <c r="G55" s="71"/>
      <c r="I55" s="45"/>
    </row>
    <row r="56" spans="4:9" ht="409.5">
      <c r="D56" s="71"/>
      <c r="E56" s="71"/>
      <c r="F56" s="71"/>
      <c r="G56" s="71"/>
      <c r="I56" s="45"/>
    </row>
    <row r="57" spans="4:9" ht="409.5">
      <c r="D57" s="71"/>
      <c r="E57" s="71"/>
      <c r="F57" s="71"/>
      <c r="G57" s="71"/>
      <c r="I57" s="45"/>
    </row>
    <row r="58" spans="4:9" ht="409.5">
      <c r="D58" s="71"/>
      <c r="E58" s="71"/>
      <c r="F58" s="71"/>
      <c r="G58" s="71"/>
      <c r="I58" s="45"/>
    </row>
    <row r="59" spans="4:9" ht="409.5">
      <c r="D59" s="71"/>
      <c r="E59" s="71"/>
      <c r="F59" s="71"/>
      <c r="G59" s="71"/>
      <c r="I59" s="45"/>
    </row>
    <row r="60" spans="4:9" ht="409.5">
      <c r="D60" s="71"/>
      <c r="E60" s="71"/>
      <c r="F60" s="71"/>
      <c r="G60" s="71"/>
      <c r="I60" s="45"/>
    </row>
    <row r="61" spans="4:9" ht="409.5">
      <c r="D61" s="71"/>
      <c r="E61" s="71"/>
      <c r="F61" s="71"/>
      <c r="G61" s="71"/>
      <c r="I61" s="45"/>
    </row>
    <row r="62" spans="4:9" ht="409.5">
      <c r="D62" s="71"/>
      <c r="E62" s="71"/>
      <c r="F62" s="71"/>
      <c r="G62" s="71"/>
      <c r="I62" s="45"/>
    </row>
    <row r="63" spans="4:9" ht="409.5">
      <c r="D63" s="71"/>
      <c r="E63" s="71"/>
      <c r="F63" s="71"/>
      <c r="G63" s="71"/>
      <c r="I63" s="45"/>
    </row>
    <row r="64" spans="4:9" ht="409.5">
      <c r="D64" s="71"/>
      <c r="E64" s="71"/>
      <c r="F64" s="71"/>
      <c r="G64" s="71"/>
      <c r="I64" s="45"/>
    </row>
    <row r="65" spans="4:9" ht="409.5">
      <c r="D65" s="71"/>
      <c r="E65" s="71"/>
      <c r="F65" s="71"/>
      <c r="G65" s="71"/>
      <c r="I65" s="45"/>
    </row>
    <row r="66" spans="4:9" ht="409.5">
      <c r="D66" s="71"/>
      <c r="E66" s="71"/>
      <c r="F66" s="71"/>
      <c r="G66" s="71"/>
      <c r="I66" s="45"/>
    </row>
    <row r="67" spans="4:9" ht="409.5">
      <c r="D67" s="71"/>
      <c r="E67" s="71"/>
      <c r="F67" s="71"/>
      <c r="G67" s="71"/>
      <c r="I67" s="45"/>
    </row>
    <row r="68" spans="4:9" ht="409.5">
      <c r="D68" s="71"/>
      <c r="E68" s="71"/>
      <c r="F68" s="71"/>
      <c r="G68" s="71"/>
      <c r="I68" s="45"/>
    </row>
    <row r="69" spans="4:9" ht="409.5">
      <c r="D69" s="71"/>
      <c r="E69" s="71"/>
      <c r="F69" s="71"/>
      <c r="G69" s="71"/>
      <c r="I69" s="45"/>
    </row>
    <row r="70" spans="4:9" ht="409.5">
      <c r="D70" s="71"/>
      <c r="E70" s="71"/>
      <c r="F70" s="71"/>
      <c r="G70" s="71"/>
      <c r="I70" s="45"/>
    </row>
    <row r="71" spans="4:9" ht="409.5">
      <c r="D71" s="71"/>
      <c r="E71" s="71"/>
      <c r="F71" s="71"/>
      <c r="G71" s="71"/>
      <c r="I71" s="45"/>
    </row>
    <row r="72" spans="4:9" ht="409.5">
      <c r="D72" s="71"/>
      <c r="E72" s="71"/>
      <c r="F72" s="71"/>
      <c r="G72" s="71"/>
      <c r="I72" s="45"/>
    </row>
    <row r="73" spans="4:9" ht="409.5">
      <c r="D73" s="71"/>
      <c r="E73" s="71"/>
      <c r="F73" s="71"/>
      <c r="G73" s="71"/>
      <c r="I73" s="45"/>
    </row>
    <row r="74" spans="4:9" ht="409.5">
      <c r="D74" s="71"/>
      <c r="E74" s="71"/>
      <c r="F74" s="71"/>
      <c r="G74" s="71"/>
      <c r="I74" s="45"/>
    </row>
    <row r="75" spans="4:9" ht="409.5">
      <c r="D75" s="71"/>
      <c r="E75" s="71"/>
      <c r="F75" s="71"/>
      <c r="G75" s="71"/>
      <c r="I75" s="45"/>
    </row>
    <row r="76" spans="4:9" ht="409.5">
      <c r="D76" s="71"/>
      <c r="E76" s="71"/>
      <c r="F76" s="71"/>
      <c r="G76" s="71"/>
      <c r="I76" s="45"/>
    </row>
    <row r="77" spans="4:9" ht="409.5">
      <c r="D77" s="71"/>
      <c r="E77" s="71"/>
      <c r="F77" s="71"/>
      <c r="G77" s="71"/>
      <c r="I77" s="45"/>
    </row>
    <row r="78" spans="4:9" ht="409.5">
      <c r="D78" s="71"/>
      <c r="E78" s="71"/>
      <c r="F78" s="71"/>
      <c r="G78" s="71"/>
      <c r="I78" s="45"/>
    </row>
    <row r="79" spans="4:9" ht="409.5">
      <c r="D79" s="71"/>
      <c r="E79" s="71"/>
      <c r="F79" s="71"/>
      <c r="G79" s="71"/>
      <c r="I79" s="45"/>
    </row>
    <row r="80" spans="4:9" ht="409.5">
      <c r="D80" s="71"/>
      <c r="E80" s="71"/>
      <c r="F80" s="71"/>
      <c r="G80" s="71"/>
      <c r="I80" s="45"/>
    </row>
    <row r="81" spans="4:9" ht="409.5">
      <c r="D81" s="71"/>
      <c r="E81" s="71"/>
      <c r="F81" s="71"/>
      <c r="G81" s="71"/>
      <c r="I81" s="45"/>
    </row>
    <row r="82" spans="4:9" ht="409.5">
      <c r="D82" s="71"/>
      <c r="E82" s="71"/>
      <c r="F82" s="71"/>
      <c r="G82" s="71"/>
      <c r="I82" s="45"/>
    </row>
    <row r="83" spans="4:9" ht="409.5">
      <c r="D83" s="71"/>
      <c r="E83" s="71"/>
      <c r="F83" s="71"/>
      <c r="G83" s="71"/>
      <c r="I83" s="45"/>
    </row>
    <row r="84" spans="4:9" ht="409.5">
      <c r="D84" s="71"/>
      <c r="E84" s="71"/>
      <c r="F84" s="71"/>
      <c r="G84" s="71"/>
      <c r="I84" s="45"/>
    </row>
    <row r="85" spans="4:9" ht="409.5">
      <c r="D85" s="71"/>
      <c r="E85" s="71"/>
      <c r="F85" s="71"/>
      <c r="G85" s="71"/>
      <c r="I85" s="45"/>
    </row>
    <row r="86" spans="4:9" ht="409.5">
      <c r="D86" s="71"/>
      <c r="E86" s="71"/>
      <c r="F86" s="71"/>
      <c r="G86" s="71"/>
      <c r="I86" s="45"/>
    </row>
    <row r="87" spans="4:9" ht="409.5">
      <c r="D87" s="71"/>
      <c r="E87" s="71"/>
      <c r="F87" s="71"/>
      <c r="G87" s="71"/>
      <c r="I87" s="45"/>
    </row>
    <row r="88" spans="4:9" ht="409.5">
      <c r="D88" s="71"/>
      <c r="E88" s="71"/>
      <c r="F88" s="71"/>
      <c r="G88" s="71"/>
      <c r="I88" s="45"/>
    </row>
    <row r="89" spans="4:9" ht="409.5">
      <c r="D89" s="71"/>
      <c r="E89" s="71"/>
      <c r="F89" s="71"/>
      <c r="G89" s="71"/>
      <c r="I89" s="45"/>
    </row>
    <row r="90" spans="4:9" ht="409.5">
      <c r="D90" s="71"/>
      <c r="E90" s="71"/>
      <c r="F90" s="71"/>
      <c r="G90" s="71"/>
      <c r="I90" s="45"/>
    </row>
    <row r="91" spans="4:9" ht="409.5">
      <c r="D91" s="71"/>
      <c r="E91" s="71"/>
      <c r="F91" s="71"/>
      <c r="G91" s="71"/>
      <c r="I91" s="45"/>
    </row>
    <row r="92" spans="4:9" ht="409.5">
      <c r="D92" s="71"/>
      <c r="E92" s="71"/>
      <c r="F92" s="71"/>
      <c r="G92" s="71"/>
      <c r="I92" s="45"/>
    </row>
    <row r="93" spans="4:9" ht="409.5">
      <c r="D93" s="71"/>
      <c r="E93" s="71"/>
      <c r="F93" s="71"/>
      <c r="G93" s="71"/>
      <c r="I93" s="45"/>
    </row>
    <row r="94" spans="4:9" ht="409.5">
      <c r="D94" s="71"/>
      <c r="E94" s="71"/>
      <c r="F94" s="71"/>
      <c r="G94" s="71"/>
      <c r="I94" s="45"/>
    </row>
    <row r="95" spans="4:9" ht="409.5">
      <c r="D95" s="71"/>
      <c r="E95" s="71"/>
      <c r="F95" s="71"/>
      <c r="G95" s="71"/>
      <c r="I95" s="45"/>
    </row>
    <row r="96" spans="4:9" ht="409.5">
      <c r="D96" s="71"/>
      <c r="E96" s="71"/>
      <c r="F96" s="71"/>
      <c r="G96" s="71"/>
      <c r="I96" s="45"/>
    </row>
    <row r="97" spans="4:9" ht="409.5">
      <c r="D97" s="71"/>
      <c r="E97" s="71"/>
      <c r="F97" s="71"/>
      <c r="G97" s="71"/>
      <c r="I97" s="45"/>
    </row>
    <row r="98" spans="4:9" ht="409.5">
      <c r="D98" s="71"/>
      <c r="E98" s="71"/>
      <c r="F98" s="71"/>
      <c r="G98" s="71"/>
      <c r="I98" s="45"/>
    </row>
    <row r="99" spans="4:9" ht="409.5">
      <c r="D99" s="71"/>
      <c r="E99" s="71"/>
      <c r="F99" s="71"/>
      <c r="G99" s="71"/>
      <c r="I99" s="45"/>
    </row>
    <row r="100" spans="4:9" ht="409.5">
      <c r="D100" s="71"/>
      <c r="E100" s="71"/>
      <c r="F100" s="71"/>
      <c r="G100" s="71"/>
      <c r="I100" s="45"/>
    </row>
    <row r="101" spans="4:9" ht="409.5">
      <c r="D101" s="71"/>
      <c r="E101" s="71"/>
      <c r="F101" s="71"/>
      <c r="G101" s="71"/>
      <c r="I101" s="45"/>
    </row>
    <row r="102" spans="4:9" ht="409.5">
      <c r="D102" s="71"/>
      <c r="E102" s="71"/>
      <c r="F102" s="71"/>
      <c r="G102" s="71"/>
      <c r="I102" s="45"/>
    </row>
    <row r="103" spans="4:9" ht="409.5">
      <c r="D103" s="71"/>
      <c r="E103" s="71"/>
      <c r="F103" s="71"/>
      <c r="G103" s="71"/>
      <c r="I103" s="45"/>
    </row>
    <row r="104" spans="4:9" ht="409.5">
      <c r="D104" s="71"/>
      <c r="E104" s="71"/>
      <c r="F104" s="71"/>
      <c r="G104" s="71"/>
      <c r="I104" s="45"/>
    </row>
    <row r="105" spans="4:9" ht="409.5">
      <c r="D105" s="71"/>
      <c r="E105" s="71"/>
      <c r="F105" s="71"/>
      <c r="G105" s="71"/>
      <c r="I105" s="45"/>
    </row>
    <row r="106" spans="4:9" ht="409.5">
      <c r="D106" s="71"/>
      <c r="E106" s="71"/>
      <c r="F106" s="71"/>
      <c r="G106" s="71"/>
      <c r="I106" s="45"/>
    </row>
    <row r="107" spans="4:9" ht="409.5">
      <c r="D107" s="71"/>
      <c r="E107" s="71"/>
      <c r="F107" s="71"/>
      <c r="G107" s="71"/>
      <c r="I107" s="45"/>
    </row>
    <row r="108" spans="4:9" ht="409.5">
      <c r="D108" s="71"/>
      <c r="E108" s="71"/>
      <c r="F108" s="71"/>
      <c r="G108" s="71"/>
      <c r="I108" s="45"/>
    </row>
    <row r="109" spans="4:9" ht="409.5">
      <c r="D109" s="71"/>
      <c r="E109" s="71"/>
      <c r="F109" s="71"/>
      <c r="G109" s="71"/>
      <c r="I109" s="45"/>
    </row>
    <row r="110" spans="4:9" ht="409.5">
      <c r="D110" s="71"/>
      <c r="E110" s="71"/>
      <c r="F110" s="71"/>
      <c r="G110" s="71"/>
      <c r="I110" s="45"/>
    </row>
    <row r="111" spans="4:9" ht="409.5">
      <c r="D111" s="71"/>
      <c r="E111" s="71"/>
      <c r="F111" s="71"/>
      <c r="G111" s="71"/>
      <c r="I111" s="45"/>
    </row>
    <row r="112" spans="4:9" ht="409.5">
      <c r="D112" s="71"/>
      <c r="E112" s="71"/>
      <c r="F112" s="71"/>
      <c r="G112" s="71"/>
      <c r="I112" s="45"/>
    </row>
    <row r="113" spans="4:9" ht="409.5">
      <c r="D113" s="71"/>
      <c r="E113" s="71"/>
      <c r="F113" s="71"/>
      <c r="G113" s="71"/>
      <c r="I113" s="45"/>
    </row>
    <row r="114" spans="4:9" ht="409.5">
      <c r="D114" s="71"/>
      <c r="E114" s="71"/>
      <c r="F114" s="71"/>
      <c r="G114" s="71"/>
      <c r="I114" s="45"/>
    </row>
    <row r="115" spans="4:9" ht="409.5">
      <c r="D115" s="71"/>
      <c r="E115" s="71"/>
      <c r="F115" s="71"/>
      <c r="G115" s="71"/>
      <c r="I115" s="45"/>
    </row>
    <row r="116" spans="4:9" ht="409.5">
      <c r="D116" s="71"/>
      <c r="E116" s="71"/>
      <c r="F116" s="71"/>
      <c r="G116" s="71"/>
      <c r="I116" s="45"/>
    </row>
    <row r="117" spans="4:9" ht="409.5">
      <c r="D117" s="71"/>
      <c r="E117" s="71"/>
      <c r="F117" s="71"/>
      <c r="G117" s="71"/>
      <c r="I117" s="45"/>
    </row>
    <row r="118" spans="4:9" ht="409.5">
      <c r="D118" s="71"/>
      <c r="E118" s="71"/>
      <c r="F118" s="71"/>
      <c r="G118" s="71"/>
      <c r="I118" s="45"/>
    </row>
    <row r="119" spans="4:9" ht="409.5">
      <c r="D119" s="71"/>
      <c r="E119" s="71"/>
      <c r="F119" s="71"/>
      <c r="G119" s="71"/>
      <c r="I119" s="45"/>
    </row>
    <row r="120" spans="4:9" ht="409.5">
      <c r="D120" s="71"/>
      <c r="E120" s="71"/>
      <c r="F120" s="71"/>
      <c r="G120" s="71"/>
      <c r="I120" s="45"/>
    </row>
    <row r="121" spans="4:9" ht="409.5">
      <c r="D121" s="71"/>
      <c r="E121" s="71"/>
      <c r="F121" s="71"/>
      <c r="G121" s="71"/>
      <c r="I121" s="45"/>
    </row>
    <row r="122" spans="4:9" ht="409.5">
      <c r="D122" s="71"/>
      <c r="E122" s="71"/>
      <c r="F122" s="71"/>
      <c r="G122" s="71"/>
      <c r="I122" s="45"/>
    </row>
    <row r="123" spans="4:9" ht="409.5">
      <c r="D123" s="71"/>
      <c r="E123" s="71"/>
      <c r="F123" s="71"/>
      <c r="G123" s="71"/>
      <c r="I123" s="45"/>
    </row>
    <row r="124" spans="4:9" ht="409.5">
      <c r="D124" s="71"/>
      <c r="E124" s="71"/>
      <c r="F124" s="71"/>
      <c r="G124" s="71"/>
      <c r="I124" s="45"/>
    </row>
    <row r="125" spans="4:9" ht="409.5">
      <c r="D125" s="71"/>
      <c r="E125" s="71"/>
      <c r="F125" s="71"/>
      <c r="G125" s="71"/>
      <c r="I125" s="45"/>
    </row>
    <row r="126" spans="4:9" ht="409.5">
      <c r="D126" s="71"/>
      <c r="E126" s="71"/>
      <c r="F126" s="71"/>
      <c r="G126" s="71"/>
      <c r="I126" s="45"/>
    </row>
    <row r="127" spans="4:9" ht="409.5">
      <c r="D127" s="71"/>
      <c r="E127" s="71"/>
      <c r="F127" s="71"/>
      <c r="G127" s="71"/>
      <c r="I127" s="45"/>
    </row>
    <row r="128" spans="4:9" ht="409.5">
      <c r="D128" s="71"/>
      <c r="E128" s="71"/>
      <c r="F128" s="71"/>
      <c r="G128" s="71"/>
      <c r="I128" s="45"/>
    </row>
    <row r="129" spans="4:9" ht="409.5">
      <c r="D129" s="71"/>
      <c r="E129" s="71"/>
      <c r="F129" s="71"/>
      <c r="G129" s="71"/>
      <c r="I129" s="45"/>
    </row>
    <row r="130" spans="4:9" ht="409.5">
      <c r="D130" s="71"/>
      <c r="E130" s="71"/>
      <c r="F130" s="71"/>
      <c r="G130" s="71"/>
      <c r="I130" s="45"/>
    </row>
    <row r="131" spans="4:9" ht="409.5">
      <c r="D131" s="71"/>
      <c r="E131" s="71"/>
      <c r="F131" s="71"/>
      <c r="G131" s="71"/>
      <c r="I131" s="45"/>
    </row>
    <row r="132" spans="4:9" ht="409.5">
      <c r="D132" s="71"/>
      <c r="E132" s="71"/>
      <c r="F132" s="71"/>
      <c r="G132" s="71"/>
      <c r="I132" s="45"/>
    </row>
    <row r="133" spans="4:9" ht="409.5">
      <c r="D133" s="71"/>
      <c r="E133" s="71"/>
      <c r="F133" s="71"/>
      <c r="G133" s="71"/>
      <c r="I133" s="45"/>
    </row>
    <row r="134" spans="4:9" ht="409.5">
      <c r="D134" s="71"/>
      <c r="E134" s="71"/>
      <c r="F134" s="71"/>
      <c r="G134" s="71"/>
      <c r="I134" s="45"/>
    </row>
    <row r="135" spans="4:9" ht="409.5">
      <c r="D135" s="71"/>
      <c r="E135" s="71"/>
      <c r="F135" s="71"/>
      <c r="G135" s="71"/>
      <c r="I135" s="45"/>
    </row>
    <row r="136" spans="4:9" ht="409.5">
      <c r="D136" s="71"/>
      <c r="E136" s="71"/>
      <c r="F136" s="71"/>
      <c r="G136" s="71"/>
      <c r="I136" s="45"/>
    </row>
    <row r="137" spans="4:9" ht="409.5">
      <c r="D137" s="71"/>
      <c r="E137" s="71"/>
      <c r="F137" s="71"/>
      <c r="G137" s="71"/>
      <c r="I137" s="45"/>
    </row>
    <row r="138" spans="4:9" ht="409.5">
      <c r="D138" s="71"/>
      <c r="E138" s="71"/>
      <c r="F138" s="71"/>
      <c r="G138" s="71"/>
      <c r="I138" s="45"/>
    </row>
    <row r="139" spans="4:9" ht="409.5">
      <c r="D139" s="71"/>
      <c r="E139" s="71"/>
      <c r="F139" s="71"/>
      <c r="G139" s="71"/>
      <c r="I139" s="45"/>
    </row>
    <row r="140" spans="4:9" ht="409.5">
      <c r="D140" s="71"/>
      <c r="E140" s="71"/>
      <c r="F140" s="71"/>
      <c r="G140" s="71"/>
      <c r="I140" s="45"/>
    </row>
    <row r="141" spans="4:9" ht="409.5">
      <c r="D141" s="71"/>
      <c r="E141" s="71"/>
      <c r="F141" s="71"/>
      <c r="G141" s="71"/>
      <c r="I141" s="45"/>
    </row>
    <row r="142" spans="4:9" ht="409.5">
      <c r="D142" s="71"/>
      <c r="E142" s="71"/>
      <c r="F142" s="71"/>
      <c r="G142" s="71"/>
      <c r="I142" s="45"/>
    </row>
    <row r="143" spans="4:9" ht="409.5">
      <c r="D143" s="71"/>
      <c r="E143" s="71"/>
      <c r="F143" s="71"/>
      <c r="G143" s="71"/>
      <c r="I143" s="45"/>
    </row>
    <row r="144" spans="4:9" ht="409.5">
      <c r="D144" s="71"/>
      <c r="E144" s="71"/>
      <c r="F144" s="71"/>
      <c r="G144" s="71"/>
      <c r="I144" s="45"/>
    </row>
    <row r="145" spans="4:9" ht="409.5">
      <c r="D145" s="71"/>
      <c r="E145" s="71"/>
      <c r="F145" s="71"/>
      <c r="G145" s="71"/>
      <c r="I145" s="45"/>
    </row>
    <row r="146" spans="4:9" ht="409.5">
      <c r="D146" s="71"/>
      <c r="E146" s="71"/>
      <c r="F146" s="71"/>
      <c r="G146" s="71"/>
      <c r="I146" s="45"/>
    </row>
    <row r="147" spans="4:9" ht="409.5">
      <c r="D147" s="71"/>
      <c r="E147" s="71"/>
      <c r="F147" s="71"/>
      <c r="G147" s="71"/>
      <c r="I147" s="45"/>
    </row>
    <row r="148" spans="4:9" ht="409.5">
      <c r="D148" s="71"/>
      <c r="E148" s="71"/>
      <c r="F148" s="71"/>
      <c r="G148" s="71"/>
      <c r="I148" s="45"/>
    </row>
    <row r="149" spans="4:9" ht="409.5">
      <c r="D149" s="71"/>
      <c r="E149" s="71"/>
      <c r="F149" s="71"/>
      <c r="G149" s="71"/>
      <c r="I149" s="45"/>
    </row>
    <row r="150" spans="4:9" ht="409.5">
      <c r="D150" s="71"/>
      <c r="E150" s="71"/>
      <c r="F150" s="71"/>
      <c r="G150" s="71"/>
      <c r="I150" s="45"/>
    </row>
    <row r="151" spans="4:9" ht="409.5">
      <c r="D151" s="71"/>
      <c r="E151" s="71"/>
      <c r="F151" s="71"/>
      <c r="G151" s="71"/>
      <c r="I151" s="45"/>
    </row>
    <row r="152" spans="4:9" ht="409.5">
      <c r="D152" s="71"/>
      <c r="E152" s="71"/>
      <c r="F152" s="71"/>
      <c r="G152" s="71"/>
      <c r="I152" s="45"/>
    </row>
    <row r="153" spans="4:9" ht="409.5">
      <c r="D153" s="71"/>
      <c r="E153" s="71"/>
      <c r="F153" s="71"/>
      <c r="G153" s="71"/>
      <c r="I153" s="45"/>
    </row>
    <row r="154" spans="4:9" ht="409.5">
      <c r="D154" s="71"/>
      <c r="E154" s="71"/>
      <c r="F154" s="71"/>
      <c r="G154" s="71"/>
      <c r="I154" s="45"/>
    </row>
    <row r="155" spans="4:9" ht="409.5">
      <c r="D155" s="71"/>
      <c r="E155" s="71"/>
      <c r="F155" s="71"/>
      <c r="G155" s="71"/>
      <c r="I155" s="45"/>
    </row>
    <row r="156" spans="4:9" ht="409.5">
      <c r="D156" s="71"/>
      <c r="E156" s="71"/>
      <c r="F156" s="71"/>
      <c r="G156" s="71"/>
      <c r="I156" s="45"/>
    </row>
    <row r="157" spans="4:9" ht="409.5">
      <c r="D157" s="71"/>
      <c r="E157" s="71"/>
      <c r="F157" s="71"/>
      <c r="G157" s="71"/>
      <c r="I157" s="45"/>
    </row>
    <row r="158" spans="4:9" ht="409.5">
      <c r="D158" s="71"/>
      <c r="E158" s="71"/>
      <c r="F158" s="71"/>
      <c r="G158" s="71"/>
      <c r="I158" s="45"/>
    </row>
    <row r="159" spans="4:9" ht="409.5">
      <c r="D159" s="71"/>
      <c r="E159" s="71"/>
      <c r="F159" s="71"/>
      <c r="G159" s="71"/>
      <c r="I159" s="45"/>
    </row>
    <row r="160" spans="4:9" ht="409.5">
      <c r="D160" s="71"/>
      <c r="E160" s="71"/>
      <c r="F160" s="71"/>
      <c r="G160" s="71"/>
      <c r="I160" s="45"/>
    </row>
    <row r="161" spans="4:9" ht="409.5">
      <c r="D161" s="71"/>
      <c r="E161" s="71"/>
      <c r="F161" s="71"/>
      <c r="G161" s="71"/>
      <c r="I161" s="45"/>
    </row>
    <row r="162" spans="4:9" ht="409.5">
      <c r="D162" s="71"/>
      <c r="E162" s="71"/>
      <c r="F162" s="71"/>
      <c r="G162" s="71"/>
      <c r="I162" s="45"/>
    </row>
    <row r="163" spans="4:9" ht="409.5">
      <c r="D163" s="71"/>
      <c r="E163" s="71"/>
      <c r="F163" s="71"/>
      <c r="G163" s="71"/>
      <c r="I163" s="45"/>
    </row>
    <row r="164" spans="4:9" ht="409.5">
      <c r="D164" s="71"/>
      <c r="E164" s="71"/>
      <c r="F164" s="71"/>
      <c r="G164" s="71"/>
      <c r="I164" s="45"/>
    </row>
    <row r="165" spans="4:9" ht="409.5">
      <c r="D165" s="71"/>
      <c r="E165" s="71"/>
      <c r="F165" s="71"/>
      <c r="G165" s="71"/>
      <c r="I165" s="45"/>
    </row>
    <row r="166" spans="4:9" ht="409.5">
      <c r="D166" s="71"/>
      <c r="E166" s="71"/>
      <c r="F166" s="71"/>
      <c r="G166" s="71"/>
      <c r="I166" s="45"/>
    </row>
    <row r="167" spans="4:9" ht="409.5">
      <c r="D167" s="71"/>
      <c r="E167" s="71"/>
      <c r="F167" s="71"/>
      <c r="G167" s="71"/>
      <c r="I167" s="45"/>
    </row>
    <row r="168" spans="4:9" ht="409.5">
      <c r="D168" s="71"/>
      <c r="E168" s="71"/>
      <c r="F168" s="71"/>
      <c r="G168" s="71"/>
      <c r="I168" s="45"/>
    </row>
    <row r="169" spans="4:9" ht="409.5">
      <c r="D169" s="71"/>
      <c r="E169" s="71"/>
      <c r="F169" s="71"/>
      <c r="G169" s="71"/>
      <c r="I169" s="45"/>
    </row>
    <row r="170" spans="4:9" ht="409.5">
      <c r="D170" s="71"/>
      <c r="E170" s="71"/>
      <c r="F170" s="71"/>
      <c r="G170" s="71"/>
      <c r="I170" s="45"/>
    </row>
    <row r="171" spans="4:9" ht="409.5">
      <c r="D171" s="71"/>
      <c r="E171" s="71"/>
      <c r="F171" s="71"/>
      <c r="G171" s="71"/>
      <c r="I171" s="45"/>
    </row>
    <row r="172" spans="4:9" ht="409.5">
      <c r="D172" s="71"/>
      <c r="E172" s="71"/>
      <c r="F172" s="71"/>
      <c r="G172" s="71"/>
      <c r="I172" s="45"/>
    </row>
    <row r="173" spans="4:9" ht="409.5">
      <c r="D173" s="71"/>
      <c r="E173" s="71"/>
      <c r="F173" s="71"/>
      <c r="G173" s="71"/>
      <c r="I173" s="45"/>
    </row>
    <row r="174" spans="4:9" ht="409.5">
      <c r="D174" s="71"/>
      <c r="E174" s="71"/>
      <c r="F174" s="71"/>
      <c r="G174" s="71"/>
      <c r="I174" s="45"/>
    </row>
    <row r="175" spans="4:9" ht="409.5">
      <c r="D175" s="71"/>
      <c r="E175" s="71"/>
      <c r="F175" s="71"/>
      <c r="G175" s="71"/>
      <c r="I175" s="45"/>
    </row>
    <row r="176" spans="4:9" ht="409.5">
      <c r="D176" s="71"/>
      <c r="E176" s="71"/>
      <c r="F176" s="71"/>
      <c r="G176" s="71"/>
      <c r="I176" s="45"/>
    </row>
    <row r="177" spans="4:9" ht="409.5">
      <c r="D177" s="71"/>
      <c r="E177" s="71"/>
      <c r="F177" s="71"/>
      <c r="G177" s="71"/>
      <c r="I177" s="45"/>
    </row>
    <row r="178" spans="4:9" ht="409.5">
      <c r="D178" s="71"/>
      <c r="E178" s="71"/>
      <c r="F178" s="71"/>
      <c r="G178" s="71"/>
      <c r="I178" s="45"/>
    </row>
    <row r="179" spans="4:9" ht="409.5">
      <c r="D179" s="71"/>
      <c r="E179" s="71"/>
      <c r="F179" s="71"/>
      <c r="G179" s="71"/>
      <c r="I179" s="45"/>
    </row>
    <row r="180" spans="4:9" ht="409.5">
      <c r="D180" s="71"/>
      <c r="E180" s="71"/>
      <c r="F180" s="71"/>
      <c r="G180" s="71"/>
      <c r="I180" s="45"/>
    </row>
    <row r="181" spans="4:9" ht="409.5">
      <c r="D181" s="71"/>
      <c r="E181" s="71"/>
      <c r="F181" s="71"/>
      <c r="G181" s="71"/>
      <c r="I181" s="45"/>
    </row>
    <row r="182" spans="4:9" ht="409.5">
      <c r="D182" s="71"/>
      <c r="E182" s="71"/>
      <c r="F182" s="71"/>
      <c r="G182" s="71"/>
      <c r="I182" s="45"/>
    </row>
    <row r="183" spans="4:9" ht="409.5">
      <c r="D183" s="71"/>
      <c r="E183" s="71"/>
      <c r="F183" s="71"/>
      <c r="G183" s="71"/>
      <c r="I183" s="45"/>
    </row>
    <row r="184" spans="4:9" ht="409.5">
      <c r="D184" s="71"/>
      <c r="E184" s="71"/>
      <c r="F184" s="71"/>
      <c r="G184" s="71"/>
      <c r="I184" s="45"/>
    </row>
    <row r="185" spans="4:9" ht="409.5">
      <c r="D185" s="71"/>
      <c r="E185" s="71"/>
      <c r="F185" s="71"/>
      <c r="G185" s="71"/>
      <c r="I185" s="45"/>
    </row>
    <row r="186" spans="4:9" ht="409.5">
      <c r="D186" s="71"/>
      <c r="E186" s="71"/>
      <c r="F186" s="71"/>
      <c r="G186" s="71"/>
      <c r="I186" s="45"/>
    </row>
    <row r="187" spans="4:9" ht="409.5">
      <c r="D187" s="71"/>
      <c r="E187" s="71"/>
      <c r="F187" s="71"/>
      <c r="G187" s="71"/>
      <c r="I187" s="45"/>
    </row>
    <row r="188" spans="4:9" ht="409.5">
      <c r="D188" s="71"/>
      <c r="E188" s="71"/>
      <c r="F188" s="71"/>
      <c r="G188" s="71"/>
      <c r="I188" s="45"/>
    </row>
    <row r="189" spans="4:9" ht="409.5">
      <c r="D189" s="71"/>
      <c r="E189" s="71"/>
      <c r="F189" s="71"/>
      <c r="G189" s="71"/>
      <c r="I189" s="45"/>
    </row>
    <row r="190" spans="4:9" ht="409.5">
      <c r="D190" s="71"/>
      <c r="E190" s="71"/>
      <c r="F190" s="71"/>
      <c r="G190" s="71"/>
      <c r="I190" s="45"/>
    </row>
    <row r="191" spans="4:9" ht="409.5">
      <c r="D191" s="71"/>
      <c r="E191" s="71"/>
      <c r="F191" s="71"/>
      <c r="G191" s="71"/>
      <c r="I191" s="45"/>
    </row>
    <row r="192" spans="4:9" ht="409.5">
      <c r="D192" s="71"/>
      <c r="E192" s="71"/>
      <c r="F192" s="71"/>
      <c r="G192" s="71"/>
      <c r="I192" s="45"/>
    </row>
    <row r="193" spans="4:9" ht="409.5">
      <c r="D193" s="71"/>
      <c r="E193" s="71"/>
      <c r="F193" s="71"/>
      <c r="G193" s="71"/>
      <c r="I193" s="45"/>
    </row>
    <row r="194" spans="4:9" ht="409.5">
      <c r="D194" s="71"/>
      <c r="E194" s="71"/>
      <c r="F194" s="71"/>
      <c r="G194" s="71"/>
      <c r="I194" s="45"/>
    </row>
    <row r="195" spans="4:9" ht="409.5">
      <c r="D195" s="71"/>
      <c r="E195" s="71"/>
      <c r="F195" s="71"/>
      <c r="G195" s="71"/>
      <c r="I195" s="45"/>
    </row>
    <row r="196" spans="4:9" ht="409.5">
      <c r="D196" s="71"/>
      <c r="E196" s="71"/>
      <c r="F196" s="71"/>
      <c r="G196" s="71"/>
      <c r="I196" s="45"/>
    </row>
    <row r="197" spans="4:9" ht="409.5">
      <c r="D197" s="71"/>
      <c r="E197" s="71"/>
      <c r="F197" s="71"/>
      <c r="G197" s="71"/>
      <c r="I197" s="45"/>
    </row>
    <row r="198" spans="4:9" ht="409.5">
      <c r="D198" s="71"/>
      <c r="E198" s="71"/>
      <c r="F198" s="71"/>
      <c r="G198" s="71"/>
      <c r="I198" s="45"/>
    </row>
    <row r="199" spans="4:9" ht="409.5">
      <c r="D199" s="71"/>
      <c r="E199" s="71"/>
      <c r="F199" s="71"/>
      <c r="G199" s="71"/>
      <c r="I199" s="45"/>
    </row>
    <row r="200" spans="4:9" ht="409.5">
      <c r="D200" s="71"/>
      <c r="E200" s="71"/>
      <c r="F200" s="71"/>
      <c r="G200" s="71"/>
      <c r="I200" s="45"/>
    </row>
    <row r="201" spans="4:9" ht="409.5">
      <c r="D201" s="71"/>
      <c r="E201" s="71"/>
      <c r="F201" s="71"/>
      <c r="G201" s="71"/>
      <c r="I201" s="45"/>
    </row>
    <row r="202" spans="4:9" ht="409.5">
      <c r="D202" s="71"/>
      <c r="E202" s="71"/>
      <c r="F202" s="71"/>
      <c r="G202" s="71"/>
      <c r="I202" s="45"/>
    </row>
    <row r="203" spans="4:9" ht="409.5">
      <c r="D203" s="71"/>
      <c r="E203" s="71"/>
      <c r="F203" s="71"/>
      <c r="G203" s="71"/>
      <c r="I203" s="45"/>
    </row>
    <row r="204" spans="4:9" ht="409.5">
      <c r="D204" s="71"/>
      <c r="E204" s="71"/>
      <c r="F204" s="71"/>
      <c r="G204" s="71"/>
      <c r="I204" s="45"/>
    </row>
    <row r="205" spans="4:9" ht="409.5">
      <c r="D205" s="71"/>
      <c r="E205" s="71"/>
      <c r="F205" s="71"/>
      <c r="G205" s="71"/>
      <c r="I205" s="45"/>
    </row>
    <row r="206" spans="4:9" ht="409.5">
      <c r="D206" s="71"/>
      <c r="E206" s="71"/>
      <c r="F206" s="71"/>
      <c r="G206" s="71"/>
      <c r="I206" s="45"/>
    </row>
    <row r="207" spans="4:9" ht="409.5">
      <c r="D207" s="71"/>
      <c r="E207" s="71"/>
      <c r="F207" s="71"/>
      <c r="G207" s="71"/>
      <c r="I207" s="45"/>
    </row>
    <row r="208" spans="4:9" ht="409.5">
      <c r="D208" s="71"/>
      <c r="E208" s="71"/>
      <c r="F208" s="71"/>
      <c r="G208" s="71"/>
      <c r="I208" s="45"/>
    </row>
    <row r="209" spans="4:9" ht="409.5">
      <c r="D209" s="70"/>
      <c r="E209" s="70"/>
      <c r="F209" s="70"/>
      <c r="G209" s="70"/>
      <c r="I209" s="45"/>
    </row>
    <row r="210" spans="4:9" ht="409.5">
      <c r="D210" s="70"/>
      <c r="E210" s="70"/>
      <c r="F210" s="70"/>
      <c r="G210" s="70"/>
      <c r="I210" s="45"/>
    </row>
    <row r="211" spans="4:9" ht="409.5">
      <c r="D211" s="70"/>
      <c r="E211" s="70"/>
      <c r="F211" s="70"/>
      <c r="G211" s="70"/>
      <c r="I211" s="45"/>
    </row>
    <row r="212" spans="4:9" ht="409.5">
      <c r="D212" s="70"/>
      <c r="E212" s="70"/>
      <c r="F212" s="70"/>
      <c r="G212" s="70"/>
      <c r="I212" s="45"/>
    </row>
    <row r="213" spans="4:9" ht="409.5">
      <c r="D213" s="70"/>
      <c r="E213" s="70"/>
      <c r="F213" s="70"/>
      <c r="G213" s="70"/>
      <c r="I213" s="45"/>
    </row>
    <row r="214" spans="4:9" ht="409.5">
      <c r="D214" s="70"/>
      <c r="E214" s="70"/>
      <c r="F214" s="70"/>
      <c r="G214" s="70"/>
      <c r="I214" s="45"/>
    </row>
    <row r="215" spans="4:9" ht="409.5">
      <c r="D215" s="70"/>
      <c r="E215" s="70"/>
      <c r="F215" s="70"/>
      <c r="G215" s="70"/>
      <c r="I215" s="45"/>
    </row>
    <row r="216" spans="4:9" ht="409.5">
      <c r="D216" s="70"/>
      <c r="E216" s="70"/>
      <c r="F216" s="70"/>
      <c r="G216" s="70"/>
      <c r="I216" s="45"/>
    </row>
    <row r="217" spans="4:9" ht="409.5">
      <c r="D217" s="70"/>
      <c r="E217" s="70"/>
      <c r="F217" s="70"/>
      <c r="G217" s="70"/>
      <c r="I217" s="45"/>
    </row>
    <row r="218" spans="4:9" ht="409.5">
      <c r="D218" s="70"/>
      <c r="E218" s="70"/>
      <c r="F218" s="70"/>
      <c r="G218" s="70"/>
      <c r="I218" s="45"/>
    </row>
    <row r="219" spans="4:9" ht="409.5">
      <c r="D219" s="70"/>
      <c r="E219" s="70"/>
      <c r="F219" s="70"/>
      <c r="G219" s="70"/>
      <c r="I219" s="45"/>
    </row>
    <row r="220" spans="4:9" ht="409.5">
      <c r="D220" s="70"/>
      <c r="E220" s="70"/>
      <c r="F220" s="70"/>
      <c r="G220" s="70"/>
      <c r="I220" s="45"/>
    </row>
    <row r="221" spans="4:9" ht="409.5">
      <c r="D221" s="70"/>
      <c r="E221" s="70"/>
      <c r="F221" s="70"/>
      <c r="G221" s="70"/>
      <c r="I221" s="45"/>
    </row>
    <row r="222" spans="4:9" ht="409.5">
      <c r="D222" s="70"/>
      <c r="E222" s="70"/>
      <c r="F222" s="70"/>
      <c r="G222" s="70"/>
      <c r="I222" s="45"/>
    </row>
    <row r="223" spans="4:9" ht="409.5">
      <c r="D223" s="70"/>
      <c r="E223" s="70"/>
      <c r="F223" s="70"/>
      <c r="G223" s="70"/>
      <c r="I223" s="45"/>
    </row>
    <row r="224" spans="4:9" ht="409.5">
      <c r="D224" s="70"/>
      <c r="E224" s="70"/>
      <c r="F224" s="70"/>
      <c r="G224" s="70"/>
      <c r="I224" s="45"/>
    </row>
    <row r="225" spans="4:9" ht="409.5">
      <c r="D225" s="70"/>
      <c r="E225" s="70"/>
      <c r="F225" s="70"/>
      <c r="G225" s="70"/>
      <c r="I225" s="45"/>
    </row>
    <row r="226" spans="4:9" ht="409.5">
      <c r="D226" s="70"/>
      <c r="E226" s="70"/>
      <c r="F226" s="70"/>
      <c r="G226" s="70"/>
      <c r="I226" s="45"/>
    </row>
    <row r="227" spans="4:9" ht="409.5">
      <c r="D227" s="70"/>
      <c r="E227" s="70"/>
      <c r="F227" s="70"/>
      <c r="G227" s="70"/>
      <c r="I227" s="45"/>
    </row>
    <row r="228" spans="4:9" ht="409.5">
      <c r="D228" s="70"/>
      <c r="E228" s="70"/>
      <c r="F228" s="70"/>
      <c r="G228" s="70"/>
      <c r="I228" s="45"/>
    </row>
    <row r="229" spans="4:9" ht="409.5">
      <c r="D229" s="70"/>
      <c r="E229" s="70"/>
      <c r="F229" s="70"/>
      <c r="G229" s="70"/>
      <c r="I229" s="45"/>
    </row>
    <row r="230" spans="4:9" ht="409.5">
      <c r="D230" s="70"/>
      <c r="E230" s="70"/>
      <c r="F230" s="70"/>
      <c r="G230" s="70"/>
      <c r="I230" s="45"/>
    </row>
    <row r="231" spans="4:9" ht="409.5">
      <c r="D231" s="70"/>
      <c r="E231" s="70"/>
      <c r="F231" s="70"/>
      <c r="G231" s="70"/>
      <c r="I231" s="45"/>
    </row>
    <row r="232" spans="4:9" ht="409.5">
      <c r="D232" s="70"/>
      <c r="E232" s="70"/>
      <c r="F232" s="70"/>
      <c r="G232" s="70"/>
      <c r="I232" s="45"/>
    </row>
    <row r="233" spans="4:9" ht="409.5">
      <c r="D233" s="70"/>
      <c r="E233" s="70"/>
      <c r="F233" s="70"/>
      <c r="G233" s="70"/>
      <c r="I233" s="45"/>
    </row>
    <row r="234" spans="4:9" ht="409.5">
      <c r="D234" s="70"/>
      <c r="E234" s="70"/>
      <c r="F234" s="70"/>
      <c r="G234" s="70"/>
      <c r="I234" s="45"/>
    </row>
    <row r="235" spans="4:7" ht="409.5">
      <c r="D235" s="70"/>
      <c r="E235" s="70"/>
      <c r="F235" s="70"/>
      <c r="G235" s="70"/>
    </row>
    <row r="236" spans="4:7" ht="409.5">
      <c r="D236" s="70"/>
      <c r="E236" s="70"/>
      <c r="F236" s="70"/>
      <c r="G236" s="70"/>
    </row>
    <row r="237" spans="4:7" ht="409.5">
      <c r="D237" s="70"/>
      <c r="E237" s="70"/>
      <c r="F237" s="70"/>
      <c r="G237" s="70"/>
    </row>
    <row r="238" spans="4:7" ht="409.5">
      <c r="D238" s="70"/>
      <c r="E238" s="70"/>
      <c r="F238" s="70"/>
      <c r="G238" s="70"/>
    </row>
    <row r="239" spans="4:7" ht="409.5">
      <c r="D239" s="70"/>
      <c r="E239" s="70"/>
      <c r="F239" s="70"/>
      <c r="G239" s="70"/>
    </row>
    <row r="240" spans="4:7" ht="409.5">
      <c r="D240" s="70"/>
      <c r="E240" s="70"/>
      <c r="F240" s="70"/>
      <c r="G240" s="70"/>
    </row>
    <row r="241" spans="4:7" ht="409.5">
      <c r="D241" s="70"/>
      <c r="E241" s="70"/>
      <c r="F241" s="70"/>
      <c r="G241" s="70"/>
    </row>
    <row r="242" spans="4:7" ht="409.5">
      <c r="D242" s="70"/>
      <c r="E242" s="70"/>
      <c r="F242" s="70"/>
      <c r="G242" s="70"/>
    </row>
    <row r="243" spans="4:7" ht="409.5">
      <c r="D243" s="70"/>
      <c r="E243" s="70"/>
      <c r="F243" s="70"/>
      <c r="G243" s="70"/>
    </row>
  </sheetData>
  <sheetProtection/>
  <mergeCells count="3">
    <mergeCell ref="A1:I1"/>
    <mergeCell ref="A2:I2"/>
    <mergeCell ref="A3:B3"/>
  </mergeCells>
  <printOptions horizontalCentered="1"/>
  <pageMargins left="0.1968503937007874" right="0.1968503937007874" top="0.7874015748031497" bottom="0.3937007874015748" header="0.11811023622047245" footer="0.1968503937007874"/>
  <pageSetup fitToHeight="0"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I66" sqref="I66"/>
    </sheetView>
  </sheetViews>
  <sheetFormatPr defaultColWidth="9.140625" defaultRowHeight="12.75"/>
  <cols>
    <col min="1" max="1" width="4.28125" style="6" customWidth="1"/>
    <col min="2" max="2" width="5.140625" style="6" customWidth="1"/>
    <col min="3" max="3" width="46.421875" style="3" customWidth="1"/>
    <col min="4" max="4" width="12.8515625" style="3" customWidth="1"/>
    <col min="5" max="5" width="15.28125" style="3" customWidth="1"/>
    <col min="6" max="6" width="12.28125" style="3" customWidth="1"/>
    <col min="7" max="7" width="13.28125" style="3" customWidth="1"/>
    <col min="8" max="8" width="12.140625" style="3" customWidth="1"/>
    <col min="9" max="9" width="14.28125" style="3" customWidth="1"/>
    <col min="10" max="10" width="8.421875" style="3" customWidth="1"/>
    <col min="11" max="16384" width="9.140625" style="3" customWidth="1"/>
  </cols>
  <sheetData>
    <row r="1" spans="1:6" ht="27.75" customHeight="1">
      <c r="A1" s="127" t="s">
        <v>4</v>
      </c>
      <c r="B1" s="127"/>
      <c r="C1" s="127"/>
      <c r="D1" s="127"/>
      <c r="E1" s="127"/>
      <c r="F1" s="127"/>
    </row>
    <row r="2" spans="1:9" ht="77.25" customHeight="1">
      <c r="A2" s="128"/>
      <c r="B2" s="128"/>
      <c r="C2" s="65" t="s">
        <v>117</v>
      </c>
      <c r="D2" s="65" t="s">
        <v>149</v>
      </c>
      <c r="E2" s="65" t="s">
        <v>150</v>
      </c>
      <c r="F2" s="65" t="s">
        <v>151</v>
      </c>
      <c r="G2" s="65" t="s">
        <v>152</v>
      </c>
      <c r="H2" s="65" t="s">
        <v>163</v>
      </c>
      <c r="I2" s="65" t="s">
        <v>118</v>
      </c>
    </row>
    <row r="3" spans="1:9" s="4" customFormat="1" ht="12.75">
      <c r="A3" s="66">
        <v>3</v>
      </c>
      <c r="B3" s="24"/>
      <c r="C3" s="13" t="s">
        <v>3</v>
      </c>
      <c r="D3" s="16">
        <f>D4+D12+D41+D50+D53</f>
        <v>40131832</v>
      </c>
      <c r="E3" s="16">
        <f>E4+E12+E41+E50+E53</f>
        <v>32980500</v>
      </c>
      <c r="F3" s="16">
        <f>F4+F12+F41+F50+F53</f>
        <v>32980500</v>
      </c>
      <c r="G3" s="16">
        <f>G4+G12+G41+G50+G53</f>
        <v>41697199.879999995</v>
      </c>
      <c r="H3" s="117">
        <f>G3/D3*100</f>
        <v>103.90056422044225</v>
      </c>
      <c r="I3" s="117">
        <f>G3/F3*100</f>
        <v>126.42985970497718</v>
      </c>
    </row>
    <row r="4" spans="1:9" s="4" customFormat="1" ht="12.75">
      <c r="A4" s="24">
        <v>31</v>
      </c>
      <c r="B4" s="24"/>
      <c r="C4" s="13" t="s">
        <v>93</v>
      </c>
      <c r="D4" s="16">
        <f>D5+D7+D9</f>
        <v>1951074</v>
      </c>
      <c r="E4" s="16">
        <f>E5+E7+E9</f>
        <v>2038500</v>
      </c>
      <c r="F4" s="16">
        <f>F5+F7+F9</f>
        <v>2038500</v>
      </c>
      <c r="G4" s="16">
        <f>G5+G7+G9</f>
        <v>2021723</v>
      </c>
      <c r="H4" s="117">
        <f aca="true" t="shared" si="0" ref="H4:H55">G4/D4*100</f>
        <v>103.62103128840833</v>
      </c>
      <c r="I4" s="117">
        <f aca="true" t="shared" si="1" ref="I4:I55">G4/F4*100</f>
        <v>99.17699288692667</v>
      </c>
    </row>
    <row r="5" spans="1:9" s="4" customFormat="1" ht="12.75">
      <c r="A5" s="30" t="s">
        <v>94</v>
      </c>
      <c r="B5" s="24"/>
      <c r="C5" s="13" t="s">
        <v>95</v>
      </c>
      <c r="D5" s="16">
        <f>D6</f>
        <v>1652877</v>
      </c>
      <c r="E5" s="16">
        <f>E6</f>
        <v>1710000</v>
      </c>
      <c r="F5" s="16">
        <f>F6</f>
        <v>1710000</v>
      </c>
      <c r="G5" s="16">
        <f>G6</f>
        <v>1689187</v>
      </c>
      <c r="H5" s="117">
        <f t="shared" si="0"/>
        <v>102.19677568264305</v>
      </c>
      <c r="I5" s="117">
        <f t="shared" si="1"/>
        <v>98.78286549707602</v>
      </c>
    </row>
    <row r="6" spans="1:9" ht="12.75">
      <c r="A6" s="26"/>
      <c r="B6" s="31" t="s">
        <v>96</v>
      </c>
      <c r="C6" s="10" t="s">
        <v>97</v>
      </c>
      <c r="D6" s="17">
        <v>1652877</v>
      </c>
      <c r="E6" s="17">
        <v>1710000</v>
      </c>
      <c r="F6" s="17">
        <v>1710000</v>
      </c>
      <c r="G6" s="17">
        <v>1689187</v>
      </c>
      <c r="H6" s="117">
        <f t="shared" si="0"/>
        <v>102.19677568264305</v>
      </c>
      <c r="I6" s="117">
        <f t="shared" si="1"/>
        <v>98.78286549707602</v>
      </c>
    </row>
    <row r="7" spans="1:9" s="4" customFormat="1" ht="12.75">
      <c r="A7" s="30" t="s">
        <v>98</v>
      </c>
      <c r="B7" s="24"/>
      <c r="C7" s="13" t="s">
        <v>16</v>
      </c>
      <c r="D7" s="16">
        <f>D8</f>
        <v>46960</v>
      </c>
      <c r="E7" s="16">
        <f>E8</f>
        <v>50500</v>
      </c>
      <c r="F7" s="16">
        <f>F8</f>
        <v>50500</v>
      </c>
      <c r="G7" s="16">
        <f>G8</f>
        <v>50260</v>
      </c>
      <c r="H7" s="117">
        <f t="shared" si="0"/>
        <v>107.02725724020443</v>
      </c>
      <c r="I7" s="117">
        <f t="shared" si="1"/>
        <v>99.52475247524752</v>
      </c>
    </row>
    <row r="8" spans="1:9" ht="12.75">
      <c r="A8" s="26"/>
      <c r="B8" s="31" t="s">
        <v>17</v>
      </c>
      <c r="C8" s="10" t="s">
        <v>16</v>
      </c>
      <c r="D8" s="17">
        <v>46960</v>
      </c>
      <c r="E8" s="17">
        <v>50500</v>
      </c>
      <c r="F8" s="17">
        <v>50500</v>
      </c>
      <c r="G8" s="17">
        <v>50260</v>
      </c>
      <c r="H8" s="117">
        <f t="shared" si="0"/>
        <v>107.02725724020443</v>
      </c>
      <c r="I8" s="117">
        <f t="shared" si="1"/>
        <v>99.52475247524752</v>
      </c>
    </row>
    <row r="9" spans="1:9" s="4" customFormat="1" ht="12.75">
      <c r="A9" s="30" t="s">
        <v>18</v>
      </c>
      <c r="B9" s="24"/>
      <c r="C9" s="13" t="s">
        <v>19</v>
      </c>
      <c r="D9" s="16">
        <f>D10+D11</f>
        <v>251237</v>
      </c>
      <c r="E9" s="16">
        <f>E10+E11</f>
        <v>278000</v>
      </c>
      <c r="F9" s="16">
        <f>F10+F11</f>
        <v>278000</v>
      </c>
      <c r="G9" s="16">
        <f>G10+G11</f>
        <v>282276</v>
      </c>
      <c r="H9" s="117">
        <f t="shared" si="0"/>
        <v>112.3544700820341</v>
      </c>
      <c r="I9" s="117">
        <f t="shared" si="1"/>
        <v>101.53812949640289</v>
      </c>
    </row>
    <row r="10" spans="1:9" ht="12.75">
      <c r="A10" s="26"/>
      <c r="B10" s="31" t="s">
        <v>20</v>
      </c>
      <c r="C10" s="10" t="s">
        <v>164</v>
      </c>
      <c r="D10" s="17">
        <v>223138</v>
      </c>
      <c r="E10" s="17">
        <v>249000</v>
      </c>
      <c r="F10" s="17">
        <v>249000</v>
      </c>
      <c r="G10" s="17">
        <v>253560</v>
      </c>
      <c r="H10" s="117">
        <f t="shared" si="0"/>
        <v>113.63371545859513</v>
      </c>
      <c r="I10" s="117">
        <f t="shared" si="1"/>
        <v>101.83132530120483</v>
      </c>
    </row>
    <row r="11" spans="1:9" ht="12.75">
      <c r="A11" s="26"/>
      <c r="B11" s="31" t="s">
        <v>21</v>
      </c>
      <c r="C11" s="10" t="s">
        <v>165</v>
      </c>
      <c r="D11" s="17">
        <v>28099</v>
      </c>
      <c r="E11" s="17">
        <v>29000</v>
      </c>
      <c r="F11" s="17">
        <v>29000</v>
      </c>
      <c r="G11" s="17">
        <v>28716</v>
      </c>
      <c r="H11" s="117">
        <f t="shared" si="0"/>
        <v>102.19580767998862</v>
      </c>
      <c r="I11" s="117">
        <f t="shared" si="1"/>
        <v>99.02068965517242</v>
      </c>
    </row>
    <row r="12" spans="1:9" s="4" customFormat="1" ht="12.75">
      <c r="A12" s="24">
        <v>32</v>
      </c>
      <c r="B12" s="24"/>
      <c r="C12" s="13" t="s">
        <v>22</v>
      </c>
      <c r="D12" s="16">
        <f>D13+D17+D23+D32+D34</f>
        <v>34038908</v>
      </c>
      <c r="E12" s="16">
        <f>E13+E17+E23+E32+E34</f>
        <v>22885000</v>
      </c>
      <c r="F12" s="16">
        <f>F13+F17+F23+F32+F34</f>
        <v>22885000</v>
      </c>
      <c r="G12" s="16">
        <f>G13+G17+G23+G32+G34</f>
        <v>33028806.88</v>
      </c>
      <c r="H12" s="117">
        <f t="shared" si="0"/>
        <v>97.03251020861185</v>
      </c>
      <c r="I12" s="117">
        <f t="shared" si="1"/>
        <v>144.3251338431287</v>
      </c>
    </row>
    <row r="13" spans="1:9" s="4" customFormat="1" ht="12.75">
      <c r="A13" s="30" t="s">
        <v>23</v>
      </c>
      <c r="B13" s="24"/>
      <c r="C13" s="13" t="s">
        <v>69</v>
      </c>
      <c r="D13" s="16">
        <f>SUM(D14:D16)</f>
        <v>119355</v>
      </c>
      <c r="E13" s="16">
        <f>SUM(E14:E16)</f>
        <v>137000</v>
      </c>
      <c r="F13" s="16">
        <f>SUM(F14:F16)</f>
        <v>137000</v>
      </c>
      <c r="G13" s="16">
        <f>SUM(G14:G16)</f>
        <v>129724</v>
      </c>
      <c r="H13" s="117">
        <f t="shared" si="0"/>
        <v>108.68752880063674</v>
      </c>
      <c r="I13" s="117">
        <f t="shared" si="1"/>
        <v>94.6890510948905</v>
      </c>
    </row>
    <row r="14" spans="1:9" ht="12.75">
      <c r="A14" s="26"/>
      <c r="B14" s="31" t="s">
        <v>24</v>
      </c>
      <c r="C14" s="10" t="s">
        <v>70</v>
      </c>
      <c r="D14" s="17">
        <v>13685</v>
      </c>
      <c r="E14" s="17">
        <v>23000</v>
      </c>
      <c r="F14" s="17">
        <v>23000</v>
      </c>
      <c r="G14" s="17">
        <v>15386</v>
      </c>
      <c r="H14" s="117">
        <f t="shared" si="0"/>
        <v>112.42966751918158</v>
      </c>
      <c r="I14" s="117">
        <f t="shared" si="1"/>
        <v>66.89565217391305</v>
      </c>
    </row>
    <row r="15" spans="1:9" ht="12.75">
      <c r="A15" s="26"/>
      <c r="B15" s="31" t="s">
        <v>25</v>
      </c>
      <c r="C15" s="10" t="s">
        <v>71</v>
      </c>
      <c r="D15" s="17">
        <v>78100</v>
      </c>
      <c r="E15" s="17">
        <v>80000</v>
      </c>
      <c r="F15" s="17">
        <v>80000</v>
      </c>
      <c r="G15" s="17">
        <v>80664</v>
      </c>
      <c r="H15" s="117">
        <f t="shared" si="0"/>
        <v>103.28297055057618</v>
      </c>
      <c r="I15" s="117">
        <f t="shared" si="1"/>
        <v>100.83</v>
      </c>
    </row>
    <row r="16" spans="1:9" ht="12.75">
      <c r="A16" s="26"/>
      <c r="B16" s="31" t="s">
        <v>30</v>
      </c>
      <c r="C16" s="10" t="s">
        <v>72</v>
      </c>
      <c r="D16" s="17">
        <v>27570</v>
      </c>
      <c r="E16" s="17">
        <v>34000</v>
      </c>
      <c r="F16" s="17">
        <v>34000</v>
      </c>
      <c r="G16" s="17">
        <v>33674</v>
      </c>
      <c r="H16" s="117">
        <f t="shared" si="0"/>
        <v>122.14000725426189</v>
      </c>
      <c r="I16" s="117">
        <f t="shared" si="1"/>
        <v>99.04117647058823</v>
      </c>
    </row>
    <row r="17" spans="1:9" s="4" customFormat="1" ht="12.75">
      <c r="A17" s="30" t="s">
        <v>31</v>
      </c>
      <c r="B17" s="24"/>
      <c r="C17" s="13" t="s">
        <v>73</v>
      </c>
      <c r="D17" s="16">
        <f>SUM(D18:D22)</f>
        <v>165811</v>
      </c>
      <c r="E17" s="16">
        <f>SUM(E18:E22)</f>
        <v>188000</v>
      </c>
      <c r="F17" s="16">
        <f>SUM(F18:F22)</f>
        <v>188000</v>
      </c>
      <c r="G17" s="16">
        <f>SUM(G18:G22)</f>
        <v>155403</v>
      </c>
      <c r="H17" s="117">
        <f t="shared" si="0"/>
        <v>93.72297374721822</v>
      </c>
      <c r="I17" s="117">
        <f t="shared" si="1"/>
        <v>82.66117021276595</v>
      </c>
    </row>
    <row r="18" spans="1:9" ht="12.75">
      <c r="A18" s="26"/>
      <c r="B18" s="31" t="s">
        <v>32</v>
      </c>
      <c r="C18" s="10" t="s">
        <v>74</v>
      </c>
      <c r="D18" s="17">
        <v>29332</v>
      </c>
      <c r="E18" s="17">
        <v>30000</v>
      </c>
      <c r="F18" s="17">
        <v>30000</v>
      </c>
      <c r="G18" s="17">
        <v>23838</v>
      </c>
      <c r="H18" s="117">
        <f t="shared" si="0"/>
        <v>81.26960316378018</v>
      </c>
      <c r="I18" s="117">
        <f t="shared" si="1"/>
        <v>79.46</v>
      </c>
    </row>
    <row r="19" spans="1:9" ht="12.75">
      <c r="A19" s="26"/>
      <c r="B19" s="31" t="s">
        <v>33</v>
      </c>
      <c r="C19" s="10" t="s">
        <v>75</v>
      </c>
      <c r="D19" s="17">
        <v>92166</v>
      </c>
      <c r="E19" s="17">
        <v>95000</v>
      </c>
      <c r="F19" s="17">
        <v>95000</v>
      </c>
      <c r="G19" s="17">
        <v>78996</v>
      </c>
      <c r="H19" s="117">
        <f t="shared" si="0"/>
        <v>85.71056571837771</v>
      </c>
      <c r="I19" s="117">
        <f t="shared" si="1"/>
        <v>83.15368421052631</v>
      </c>
    </row>
    <row r="20" spans="1:9" ht="12.75">
      <c r="A20" s="26"/>
      <c r="B20" s="31">
        <v>3224</v>
      </c>
      <c r="C20" s="10" t="s">
        <v>125</v>
      </c>
      <c r="D20" s="17">
        <v>32590</v>
      </c>
      <c r="E20" s="17">
        <v>46000</v>
      </c>
      <c r="F20" s="17">
        <v>46000</v>
      </c>
      <c r="G20" s="17">
        <v>43812</v>
      </c>
      <c r="H20" s="117">
        <f t="shared" si="0"/>
        <v>134.43387542190857</v>
      </c>
      <c r="I20" s="117">
        <f t="shared" si="1"/>
        <v>95.24347826086957</v>
      </c>
    </row>
    <row r="21" spans="1:9" ht="12.75">
      <c r="A21" s="26"/>
      <c r="B21" s="31" t="s">
        <v>34</v>
      </c>
      <c r="C21" s="10" t="s">
        <v>76</v>
      </c>
      <c r="D21" s="17">
        <v>11723</v>
      </c>
      <c r="E21" s="17">
        <v>16000</v>
      </c>
      <c r="F21" s="17">
        <v>16000</v>
      </c>
      <c r="G21" s="17">
        <v>8538</v>
      </c>
      <c r="H21" s="117">
        <f t="shared" si="0"/>
        <v>72.83118655634223</v>
      </c>
      <c r="I21" s="117">
        <f t="shared" si="1"/>
        <v>53.362500000000004</v>
      </c>
    </row>
    <row r="22" spans="1:9" ht="12.75">
      <c r="A22" s="26"/>
      <c r="B22" s="31">
        <v>3227</v>
      </c>
      <c r="C22" s="10" t="s">
        <v>126</v>
      </c>
      <c r="D22" s="17">
        <v>0</v>
      </c>
      <c r="E22" s="17">
        <v>1000</v>
      </c>
      <c r="F22" s="17">
        <v>1000</v>
      </c>
      <c r="G22" s="17">
        <v>219</v>
      </c>
      <c r="H22" s="117">
        <v>0</v>
      </c>
      <c r="I22" s="117">
        <f t="shared" si="1"/>
        <v>21.9</v>
      </c>
    </row>
    <row r="23" spans="1:9" s="4" customFormat="1" ht="12.75">
      <c r="A23" s="30" t="s">
        <v>35</v>
      </c>
      <c r="B23" s="24"/>
      <c r="C23" s="13" t="s">
        <v>77</v>
      </c>
      <c r="D23" s="16">
        <f>SUM(D24:D31)</f>
        <v>33209842</v>
      </c>
      <c r="E23" s="16">
        <f>SUM(E24:E31)</f>
        <v>22169000</v>
      </c>
      <c r="F23" s="16">
        <f>SUM(F24:F31)</f>
        <v>22169000</v>
      </c>
      <c r="G23" s="16">
        <f>SUM(G24:G31)</f>
        <v>32385324</v>
      </c>
      <c r="H23" s="117">
        <f t="shared" si="0"/>
        <v>97.51724804953905</v>
      </c>
      <c r="I23" s="117">
        <f t="shared" si="1"/>
        <v>146.0838287699039</v>
      </c>
    </row>
    <row r="24" spans="1:9" ht="12.75">
      <c r="A24" s="26"/>
      <c r="B24" s="31" t="s">
        <v>36</v>
      </c>
      <c r="C24" s="10" t="s">
        <v>78</v>
      </c>
      <c r="D24" s="17">
        <v>84049</v>
      </c>
      <c r="E24" s="17">
        <v>86000</v>
      </c>
      <c r="F24" s="17">
        <v>86000</v>
      </c>
      <c r="G24" s="17">
        <v>85587</v>
      </c>
      <c r="H24" s="117">
        <f t="shared" si="0"/>
        <v>101.82988494806602</v>
      </c>
      <c r="I24" s="117">
        <f t="shared" si="1"/>
        <v>99.51976744186047</v>
      </c>
    </row>
    <row r="25" spans="1:9" ht="12.75">
      <c r="A25" s="26"/>
      <c r="B25" s="31" t="s">
        <v>37</v>
      </c>
      <c r="C25" s="10" t="s">
        <v>46</v>
      </c>
      <c r="D25" s="17">
        <v>31771355</v>
      </c>
      <c r="E25" s="17">
        <v>20693000</v>
      </c>
      <c r="F25" s="17">
        <v>20693000</v>
      </c>
      <c r="G25" s="17">
        <v>31005658</v>
      </c>
      <c r="H25" s="117">
        <f t="shared" si="0"/>
        <v>97.58997688326481</v>
      </c>
      <c r="I25" s="117">
        <f t="shared" si="1"/>
        <v>149.83645677282175</v>
      </c>
    </row>
    <row r="26" spans="1:9" ht="12.75">
      <c r="A26" s="26"/>
      <c r="B26" s="31" t="s">
        <v>38</v>
      </c>
      <c r="C26" s="10" t="s">
        <v>47</v>
      </c>
      <c r="D26" s="17">
        <v>77484</v>
      </c>
      <c r="E26" s="17">
        <v>62000</v>
      </c>
      <c r="F26" s="17">
        <v>62000</v>
      </c>
      <c r="G26" s="17">
        <v>60277</v>
      </c>
      <c r="H26" s="117">
        <f t="shared" si="0"/>
        <v>77.79283464973415</v>
      </c>
      <c r="I26" s="117">
        <f t="shared" si="1"/>
        <v>97.22096774193548</v>
      </c>
    </row>
    <row r="27" spans="1:9" ht="12.75">
      <c r="A27" s="26"/>
      <c r="B27" s="31" t="s">
        <v>51</v>
      </c>
      <c r="C27" s="10" t="s">
        <v>48</v>
      </c>
      <c r="D27" s="17">
        <v>16689</v>
      </c>
      <c r="E27" s="17">
        <v>18000</v>
      </c>
      <c r="F27" s="17">
        <v>18000</v>
      </c>
      <c r="G27" s="17">
        <v>16208</v>
      </c>
      <c r="H27" s="117">
        <f t="shared" si="0"/>
        <v>97.11786206483313</v>
      </c>
      <c r="I27" s="117">
        <f t="shared" si="1"/>
        <v>90.04444444444445</v>
      </c>
    </row>
    <row r="28" spans="1:9" ht="12.75">
      <c r="A28" s="26"/>
      <c r="B28" s="31" t="s">
        <v>52</v>
      </c>
      <c r="C28" s="10" t="s">
        <v>49</v>
      </c>
      <c r="D28" s="17">
        <v>326925</v>
      </c>
      <c r="E28" s="17">
        <v>332000</v>
      </c>
      <c r="F28" s="17">
        <v>332000</v>
      </c>
      <c r="G28" s="17">
        <v>325862</v>
      </c>
      <c r="H28" s="117">
        <f t="shared" si="0"/>
        <v>99.67484897147664</v>
      </c>
      <c r="I28" s="117">
        <f t="shared" si="1"/>
        <v>98.1512048192771</v>
      </c>
    </row>
    <row r="29" spans="1:9" ht="12.75">
      <c r="A29" s="26"/>
      <c r="B29" s="31" t="s">
        <v>53</v>
      </c>
      <c r="C29" s="10" t="s">
        <v>79</v>
      </c>
      <c r="D29" s="17">
        <v>243898</v>
      </c>
      <c r="E29" s="17">
        <v>282000</v>
      </c>
      <c r="F29" s="17">
        <v>282000</v>
      </c>
      <c r="G29" s="17">
        <v>248049</v>
      </c>
      <c r="H29" s="117">
        <f t="shared" si="0"/>
        <v>101.70194097532574</v>
      </c>
      <c r="I29" s="117">
        <f t="shared" si="1"/>
        <v>87.96063829787234</v>
      </c>
    </row>
    <row r="30" spans="1:9" ht="12.75">
      <c r="A30" s="26"/>
      <c r="B30" s="31">
        <v>3238</v>
      </c>
      <c r="C30" s="10" t="s">
        <v>127</v>
      </c>
      <c r="D30" s="17">
        <v>179375</v>
      </c>
      <c r="E30" s="17">
        <v>185000</v>
      </c>
      <c r="F30" s="17">
        <v>185000</v>
      </c>
      <c r="G30" s="17">
        <v>146438</v>
      </c>
      <c r="H30" s="117">
        <f t="shared" si="0"/>
        <v>81.6379094076655</v>
      </c>
      <c r="I30" s="117">
        <f t="shared" si="1"/>
        <v>79.15567567567567</v>
      </c>
    </row>
    <row r="31" spans="1:9" ht="12.75">
      <c r="A31" s="26"/>
      <c r="B31" s="31" t="s">
        <v>54</v>
      </c>
      <c r="C31" s="10" t="s">
        <v>80</v>
      </c>
      <c r="D31" s="17">
        <v>510067</v>
      </c>
      <c r="E31" s="17">
        <v>511000</v>
      </c>
      <c r="F31" s="17">
        <v>511000</v>
      </c>
      <c r="G31" s="17">
        <v>497245</v>
      </c>
      <c r="H31" s="117">
        <f t="shared" si="0"/>
        <v>97.48621259560018</v>
      </c>
      <c r="I31" s="117">
        <f t="shared" si="1"/>
        <v>97.30821917808218</v>
      </c>
    </row>
    <row r="32" spans="1:9" ht="12.75">
      <c r="A32" s="24">
        <v>324</v>
      </c>
      <c r="B32" s="30"/>
      <c r="C32" s="13" t="s">
        <v>155</v>
      </c>
      <c r="D32" s="16">
        <f>D33</f>
        <v>5861</v>
      </c>
      <c r="E32" s="16">
        <f>E33</f>
        <v>1000</v>
      </c>
      <c r="F32" s="16">
        <f>F33</f>
        <v>1000</v>
      </c>
      <c r="G32" s="16">
        <f>G33</f>
        <v>1425</v>
      </c>
      <c r="H32" s="117">
        <f t="shared" si="0"/>
        <v>24.31325712335779</v>
      </c>
      <c r="I32" s="117">
        <v>0</v>
      </c>
    </row>
    <row r="33" spans="1:9" ht="12.75">
      <c r="A33" s="26"/>
      <c r="B33" s="31">
        <v>3241</v>
      </c>
      <c r="C33" s="10" t="s">
        <v>155</v>
      </c>
      <c r="D33" s="17">
        <v>5861</v>
      </c>
      <c r="E33" s="17">
        <v>1000</v>
      </c>
      <c r="F33" s="17">
        <v>1000</v>
      </c>
      <c r="G33" s="17">
        <v>1425</v>
      </c>
      <c r="H33" s="117">
        <f t="shared" si="0"/>
        <v>24.31325712335779</v>
      </c>
      <c r="I33" s="117">
        <v>0</v>
      </c>
    </row>
    <row r="34" spans="1:9" s="4" customFormat="1" ht="12.75">
      <c r="A34" s="30" t="s">
        <v>55</v>
      </c>
      <c r="B34" s="24"/>
      <c r="C34" s="13" t="s">
        <v>81</v>
      </c>
      <c r="D34" s="16">
        <f>SUM(D35:D40)</f>
        <v>538039</v>
      </c>
      <c r="E34" s="16">
        <f>SUM(E35:E40)</f>
        <v>390000</v>
      </c>
      <c r="F34" s="16">
        <f>SUM(F35:F40)</f>
        <v>390000</v>
      </c>
      <c r="G34" s="16">
        <f>SUM(G35:G40)</f>
        <v>356930.88</v>
      </c>
      <c r="H34" s="117">
        <f t="shared" si="0"/>
        <v>66.33922076280716</v>
      </c>
      <c r="I34" s="117">
        <f t="shared" si="1"/>
        <v>91.52073846153847</v>
      </c>
    </row>
    <row r="35" spans="1:9" ht="25.5">
      <c r="A35" s="26"/>
      <c r="B35" s="31" t="s">
        <v>56</v>
      </c>
      <c r="C35" s="10" t="s">
        <v>107</v>
      </c>
      <c r="D35" s="17">
        <v>109955</v>
      </c>
      <c r="E35" s="17">
        <v>130000</v>
      </c>
      <c r="F35" s="17">
        <v>130000</v>
      </c>
      <c r="G35" s="17">
        <v>128474</v>
      </c>
      <c r="H35" s="117">
        <f t="shared" si="0"/>
        <v>116.84234459551635</v>
      </c>
      <c r="I35" s="117">
        <f t="shared" si="1"/>
        <v>98.82615384615384</v>
      </c>
    </row>
    <row r="36" spans="1:9" ht="12.75">
      <c r="A36" s="26"/>
      <c r="B36" s="31" t="s">
        <v>57</v>
      </c>
      <c r="C36" s="10" t="s">
        <v>82</v>
      </c>
      <c r="D36" s="17">
        <v>125542</v>
      </c>
      <c r="E36" s="17">
        <v>167000</v>
      </c>
      <c r="F36" s="17">
        <v>167000</v>
      </c>
      <c r="G36" s="17">
        <v>151856.88</v>
      </c>
      <c r="H36" s="117">
        <f t="shared" si="0"/>
        <v>120.96101703015725</v>
      </c>
      <c r="I36" s="117">
        <f t="shared" si="1"/>
        <v>90.9322634730539</v>
      </c>
    </row>
    <row r="37" spans="1:9" ht="12.75">
      <c r="A37" s="26"/>
      <c r="B37" s="31" t="s">
        <v>58</v>
      </c>
      <c r="C37" s="10" t="s">
        <v>83</v>
      </c>
      <c r="D37" s="17">
        <v>43037</v>
      </c>
      <c r="E37" s="17">
        <v>45000</v>
      </c>
      <c r="F37" s="17">
        <v>45000</v>
      </c>
      <c r="G37" s="17">
        <v>33784</v>
      </c>
      <c r="H37" s="117">
        <f t="shared" si="0"/>
        <v>78.49989543880847</v>
      </c>
      <c r="I37" s="117">
        <f t="shared" si="1"/>
        <v>75.07555555555555</v>
      </c>
    </row>
    <row r="38" spans="1:9" ht="12.75">
      <c r="A38" s="26"/>
      <c r="B38" s="31" t="s">
        <v>59</v>
      </c>
      <c r="C38" s="10" t="s">
        <v>84</v>
      </c>
      <c r="D38" s="17">
        <v>2718</v>
      </c>
      <c r="E38" s="17">
        <v>3000</v>
      </c>
      <c r="F38" s="17">
        <v>3000</v>
      </c>
      <c r="G38" s="17">
        <v>2240</v>
      </c>
      <c r="H38" s="117">
        <f t="shared" si="0"/>
        <v>82.41353936718176</v>
      </c>
      <c r="I38" s="117">
        <f t="shared" si="1"/>
        <v>74.66666666666667</v>
      </c>
    </row>
    <row r="39" spans="1:9" ht="409.5">
      <c r="A39" s="26"/>
      <c r="B39" s="31">
        <v>3295</v>
      </c>
      <c r="C39" s="10" t="s">
        <v>128</v>
      </c>
      <c r="D39" s="17">
        <v>256487</v>
      </c>
      <c r="E39" s="17">
        <v>36000</v>
      </c>
      <c r="F39" s="17">
        <v>36000</v>
      </c>
      <c r="G39" s="17">
        <v>32433</v>
      </c>
      <c r="H39" s="117">
        <f t="shared" si="0"/>
        <v>12.645085325961938</v>
      </c>
      <c r="I39" s="117">
        <f t="shared" si="1"/>
        <v>90.09166666666667</v>
      </c>
    </row>
    <row r="40" spans="1:9" ht="409.5">
      <c r="A40" s="26"/>
      <c r="B40" s="31" t="s">
        <v>60</v>
      </c>
      <c r="C40" s="10" t="s">
        <v>81</v>
      </c>
      <c r="D40" s="17">
        <v>300</v>
      </c>
      <c r="E40" s="17">
        <v>9000</v>
      </c>
      <c r="F40" s="17">
        <v>9000</v>
      </c>
      <c r="G40" s="17">
        <v>8143</v>
      </c>
      <c r="H40" s="117">
        <f t="shared" si="0"/>
        <v>2714.3333333333335</v>
      </c>
      <c r="I40" s="117">
        <f t="shared" si="1"/>
        <v>90.47777777777777</v>
      </c>
    </row>
    <row r="41" spans="1:9" s="4" customFormat="1" ht="409.5">
      <c r="A41" s="24">
        <v>34</v>
      </c>
      <c r="B41" s="24"/>
      <c r="C41" s="13" t="s">
        <v>104</v>
      </c>
      <c r="D41" s="16">
        <f>D42+D45</f>
        <v>2865029</v>
      </c>
      <c r="E41" s="16">
        <f>E42+E45</f>
        <v>2254000</v>
      </c>
      <c r="F41" s="16">
        <f>F42+F45</f>
        <v>2254000</v>
      </c>
      <c r="G41" s="16">
        <f>G42+G45</f>
        <v>2143138</v>
      </c>
      <c r="H41" s="117">
        <f t="shared" si="0"/>
        <v>74.80336150175094</v>
      </c>
      <c r="I41" s="117">
        <f t="shared" si="1"/>
        <v>95.08154392191659</v>
      </c>
    </row>
    <row r="42" spans="1:9" s="4" customFormat="1" ht="409.5">
      <c r="A42" s="30" t="s">
        <v>63</v>
      </c>
      <c r="B42" s="24"/>
      <c r="C42" s="13" t="s">
        <v>129</v>
      </c>
      <c r="D42" s="16">
        <f>D43+D44</f>
        <v>1009275</v>
      </c>
      <c r="E42" s="16">
        <f>E43+E44</f>
        <v>1020000</v>
      </c>
      <c r="F42" s="16">
        <f>F43+F44</f>
        <v>1020000</v>
      </c>
      <c r="G42" s="16">
        <f>G43+G44</f>
        <v>974443</v>
      </c>
      <c r="H42" s="117">
        <f t="shared" si="0"/>
        <v>96.54880978920512</v>
      </c>
      <c r="I42" s="117">
        <f t="shared" si="1"/>
        <v>95.53362745098039</v>
      </c>
    </row>
    <row r="43" spans="1:9" ht="25.5">
      <c r="A43" s="26"/>
      <c r="B43" s="31" t="s">
        <v>64</v>
      </c>
      <c r="C43" s="10" t="s">
        <v>130</v>
      </c>
      <c r="D43" s="17">
        <v>1009275</v>
      </c>
      <c r="E43" s="17">
        <v>1020000</v>
      </c>
      <c r="F43" s="17">
        <v>1020000</v>
      </c>
      <c r="G43" s="17">
        <v>974443</v>
      </c>
      <c r="H43" s="117">
        <f t="shared" si="0"/>
        <v>96.54880978920512</v>
      </c>
      <c r="I43" s="117">
        <f t="shared" si="1"/>
        <v>95.53362745098039</v>
      </c>
    </row>
    <row r="44" spans="1:9" ht="409.5">
      <c r="A44" s="26"/>
      <c r="B44" s="31">
        <v>3425</v>
      </c>
      <c r="C44" s="10" t="s">
        <v>131</v>
      </c>
      <c r="D44" s="17">
        <v>0</v>
      </c>
      <c r="E44" s="17">
        <v>0</v>
      </c>
      <c r="F44" s="17">
        <v>0</v>
      </c>
      <c r="G44" s="17">
        <v>0</v>
      </c>
      <c r="H44" s="117">
        <v>0</v>
      </c>
      <c r="I44" s="117">
        <v>0</v>
      </c>
    </row>
    <row r="45" spans="1:9" s="4" customFormat="1" ht="409.5">
      <c r="A45" s="30" t="s">
        <v>89</v>
      </c>
      <c r="B45" s="24"/>
      <c r="C45" s="13" t="s">
        <v>90</v>
      </c>
      <c r="D45" s="16">
        <f>SUM(D46:D49)</f>
        <v>1855754</v>
      </c>
      <c r="E45" s="16">
        <f>SUM(E46:E49)</f>
        <v>1234000</v>
      </c>
      <c r="F45" s="16">
        <f>SUM(F46:F49)</f>
        <v>1234000</v>
      </c>
      <c r="G45" s="16">
        <f>SUM(G46:G49)</f>
        <v>1168695</v>
      </c>
      <c r="H45" s="117">
        <f t="shared" si="0"/>
        <v>62.97682774764327</v>
      </c>
      <c r="I45" s="117">
        <f t="shared" si="1"/>
        <v>94.7078606158833</v>
      </c>
    </row>
    <row r="46" spans="1:9" ht="409.5">
      <c r="A46" s="26"/>
      <c r="B46" s="31" t="s">
        <v>91</v>
      </c>
      <c r="C46" s="10" t="s">
        <v>92</v>
      </c>
      <c r="D46" s="17">
        <v>10229</v>
      </c>
      <c r="E46" s="17">
        <v>231000</v>
      </c>
      <c r="F46" s="17">
        <v>231000</v>
      </c>
      <c r="G46" s="17">
        <v>231394</v>
      </c>
      <c r="H46" s="117">
        <f t="shared" si="0"/>
        <v>2262.137061296314</v>
      </c>
      <c r="I46" s="117">
        <f t="shared" si="1"/>
        <v>100.17056277056278</v>
      </c>
    </row>
    <row r="47" spans="1:9" ht="25.5">
      <c r="A47" s="26"/>
      <c r="B47" s="31">
        <v>3432</v>
      </c>
      <c r="C47" s="10" t="s">
        <v>132</v>
      </c>
      <c r="D47" s="17">
        <v>231666</v>
      </c>
      <c r="E47" s="17">
        <v>211000</v>
      </c>
      <c r="F47" s="17">
        <v>211000</v>
      </c>
      <c r="G47" s="17">
        <v>153016</v>
      </c>
      <c r="H47" s="117">
        <f t="shared" si="0"/>
        <v>66.0502620151425</v>
      </c>
      <c r="I47" s="117">
        <f t="shared" si="1"/>
        <v>72.51943127962085</v>
      </c>
    </row>
    <row r="48" spans="1:9" ht="409.5">
      <c r="A48" s="26"/>
      <c r="B48" s="31" t="s">
        <v>105</v>
      </c>
      <c r="C48" s="10" t="s">
        <v>106</v>
      </c>
      <c r="D48" s="17">
        <v>826541</v>
      </c>
      <c r="E48" s="17">
        <v>52000</v>
      </c>
      <c r="F48" s="17">
        <v>52000</v>
      </c>
      <c r="G48" s="17">
        <v>50159</v>
      </c>
      <c r="H48" s="117">
        <f t="shared" si="0"/>
        <v>6.068543484231272</v>
      </c>
      <c r="I48" s="117">
        <f t="shared" si="1"/>
        <v>96.45961538461538</v>
      </c>
    </row>
    <row r="49" spans="1:9" ht="409.5">
      <c r="A49" s="26"/>
      <c r="B49" s="31" t="s">
        <v>112</v>
      </c>
      <c r="C49" s="10" t="s">
        <v>113</v>
      </c>
      <c r="D49" s="17">
        <v>787318</v>
      </c>
      <c r="E49" s="17">
        <v>740000</v>
      </c>
      <c r="F49" s="17">
        <v>740000</v>
      </c>
      <c r="G49" s="17">
        <v>734126</v>
      </c>
      <c r="H49" s="117">
        <f t="shared" si="0"/>
        <v>93.24389890743004</v>
      </c>
      <c r="I49" s="117">
        <f t="shared" si="1"/>
        <v>99.20621621621622</v>
      </c>
    </row>
    <row r="50" spans="1:9" ht="409.5">
      <c r="A50" s="24">
        <v>36</v>
      </c>
      <c r="B50" s="30"/>
      <c r="C50" s="13" t="s">
        <v>156</v>
      </c>
      <c r="D50" s="16">
        <f aca="true" t="shared" si="2" ref="D50:G51">D51</f>
        <v>297770</v>
      </c>
      <c r="E50" s="16">
        <f t="shared" si="2"/>
        <v>5700000</v>
      </c>
      <c r="F50" s="16">
        <f t="shared" si="2"/>
        <v>5700000</v>
      </c>
      <c r="G50" s="16">
        <f t="shared" si="2"/>
        <v>4425195</v>
      </c>
      <c r="H50" s="117">
        <f t="shared" si="0"/>
        <v>1486.1117641132419</v>
      </c>
      <c r="I50" s="117">
        <f t="shared" si="1"/>
        <v>77.635</v>
      </c>
    </row>
    <row r="51" spans="1:9" ht="409.5">
      <c r="A51" s="24">
        <v>363</v>
      </c>
      <c r="B51" s="30"/>
      <c r="C51" s="13" t="s">
        <v>157</v>
      </c>
      <c r="D51" s="16">
        <f t="shared" si="2"/>
        <v>297770</v>
      </c>
      <c r="E51" s="16">
        <f t="shared" si="2"/>
        <v>5700000</v>
      </c>
      <c r="F51" s="16">
        <f t="shared" si="2"/>
        <v>5700000</v>
      </c>
      <c r="G51" s="16">
        <f t="shared" si="2"/>
        <v>4425195</v>
      </c>
      <c r="H51" s="117">
        <f t="shared" si="0"/>
        <v>1486.1117641132419</v>
      </c>
      <c r="I51" s="117">
        <f t="shared" si="1"/>
        <v>77.635</v>
      </c>
    </row>
    <row r="52" spans="1:9" ht="409.5">
      <c r="A52" s="26"/>
      <c r="B52" s="31">
        <v>3631</v>
      </c>
      <c r="C52" s="10" t="s">
        <v>158</v>
      </c>
      <c r="D52" s="17">
        <v>297770</v>
      </c>
      <c r="E52" s="17">
        <v>5700000</v>
      </c>
      <c r="F52" s="17">
        <v>5700000</v>
      </c>
      <c r="G52" s="17">
        <v>4425195</v>
      </c>
      <c r="H52" s="117">
        <f t="shared" si="0"/>
        <v>1486.1117641132419</v>
      </c>
      <c r="I52" s="117">
        <f t="shared" si="1"/>
        <v>77.635</v>
      </c>
    </row>
    <row r="53" spans="1:9" s="4" customFormat="1" ht="409.5">
      <c r="A53" s="24">
        <v>38</v>
      </c>
      <c r="B53" s="24"/>
      <c r="C53" s="13" t="s">
        <v>67</v>
      </c>
      <c r="D53" s="16">
        <f>D54</f>
        <v>979051</v>
      </c>
      <c r="E53" s="16">
        <f>E54</f>
        <v>103000</v>
      </c>
      <c r="F53" s="16">
        <f>F54</f>
        <v>103000</v>
      </c>
      <c r="G53" s="16">
        <f>G54</f>
        <v>78337</v>
      </c>
      <c r="H53" s="117">
        <f t="shared" si="0"/>
        <v>8.001319645248307</v>
      </c>
      <c r="I53" s="117">
        <f t="shared" si="1"/>
        <v>76.05533980582524</v>
      </c>
    </row>
    <row r="54" spans="1:9" s="4" customFormat="1" ht="409.5">
      <c r="A54" s="30" t="s">
        <v>40</v>
      </c>
      <c r="B54" s="24"/>
      <c r="C54" s="13" t="s">
        <v>41</v>
      </c>
      <c r="D54" s="16">
        <f>D55+D56</f>
        <v>979051</v>
      </c>
      <c r="E54" s="16">
        <f>E55+E56</f>
        <v>103000</v>
      </c>
      <c r="F54" s="16">
        <f>F55+F56</f>
        <v>103000</v>
      </c>
      <c r="G54" s="16">
        <f>G55+G56</f>
        <v>78337</v>
      </c>
      <c r="H54" s="117">
        <f t="shared" si="0"/>
        <v>8.001319645248307</v>
      </c>
      <c r="I54" s="117">
        <f t="shared" si="1"/>
        <v>76.05533980582524</v>
      </c>
    </row>
    <row r="55" spans="1:9" ht="409.5">
      <c r="A55" s="26"/>
      <c r="B55" s="31" t="s">
        <v>42</v>
      </c>
      <c r="C55" s="10" t="s">
        <v>43</v>
      </c>
      <c r="D55" s="17">
        <v>973051</v>
      </c>
      <c r="E55" s="17">
        <v>100000</v>
      </c>
      <c r="F55" s="17">
        <v>100000</v>
      </c>
      <c r="G55" s="17">
        <v>75837</v>
      </c>
      <c r="H55" s="117">
        <f t="shared" si="0"/>
        <v>7.79373331921965</v>
      </c>
      <c r="I55" s="117">
        <f t="shared" si="1"/>
        <v>75.837</v>
      </c>
    </row>
    <row r="56" spans="1:9" ht="409.5">
      <c r="A56" s="26"/>
      <c r="B56" s="31">
        <v>3834</v>
      </c>
      <c r="C56" s="10" t="s">
        <v>133</v>
      </c>
      <c r="D56" s="17">
        <v>6000</v>
      </c>
      <c r="E56" s="17">
        <v>3000</v>
      </c>
      <c r="F56" s="17">
        <v>3000</v>
      </c>
      <c r="G56" s="17">
        <v>2500</v>
      </c>
      <c r="H56" s="117">
        <v>0</v>
      </c>
      <c r="I56" s="117">
        <v>0</v>
      </c>
    </row>
    <row r="57" spans="1:9" s="11" customFormat="1" ht="409.5">
      <c r="A57" s="26"/>
      <c r="B57" s="31"/>
      <c r="C57" s="10"/>
      <c r="D57" s="17"/>
      <c r="E57" s="17"/>
      <c r="F57" s="17"/>
      <c r="G57" s="17"/>
      <c r="H57" s="117"/>
      <c r="I57" s="117"/>
    </row>
    <row r="58" spans="1:9" s="11" customFormat="1" ht="409.5">
      <c r="A58" s="26"/>
      <c r="B58" s="31"/>
      <c r="C58" s="10"/>
      <c r="D58" s="17"/>
      <c r="E58" s="17"/>
      <c r="F58" s="17"/>
      <c r="G58" s="17"/>
      <c r="H58" s="117"/>
      <c r="I58" s="117"/>
    </row>
    <row r="59" spans="1:9" s="11" customFormat="1" ht="409.5">
      <c r="A59" s="26"/>
      <c r="B59" s="31"/>
      <c r="C59" s="10"/>
      <c r="D59" s="17"/>
      <c r="E59" s="17"/>
      <c r="F59" s="17"/>
      <c r="G59" s="17"/>
      <c r="H59" s="117"/>
      <c r="I59" s="117"/>
    </row>
    <row r="60" spans="1:9" ht="409.5">
      <c r="A60" s="24">
        <v>4</v>
      </c>
      <c r="B60" s="24"/>
      <c r="C60" s="14" t="s">
        <v>5</v>
      </c>
      <c r="D60" s="16">
        <f>D61+D68</f>
        <v>79937</v>
      </c>
      <c r="E60" s="16">
        <f>E61+E68</f>
        <v>10500</v>
      </c>
      <c r="F60" s="16">
        <f>F61+F68</f>
        <v>10500</v>
      </c>
      <c r="G60" s="16">
        <f>G61+G68</f>
        <v>8420</v>
      </c>
      <c r="H60" s="117">
        <f aca="true" t="shared" si="3" ref="H60:H70">G60/D60*100</f>
        <v>10.53329496978871</v>
      </c>
      <c r="I60" s="117">
        <f aca="true" t="shared" si="4" ref="I60:I67">G60/F60*100</f>
        <v>80.19047619047619</v>
      </c>
    </row>
    <row r="61" spans="1:9" ht="409.5">
      <c r="A61" s="24">
        <v>42</v>
      </c>
      <c r="B61" s="24"/>
      <c r="C61" s="14" t="s">
        <v>65</v>
      </c>
      <c r="D61" s="16">
        <f>D62+D66</f>
        <v>18687</v>
      </c>
      <c r="E61" s="16">
        <f>E62+E66</f>
        <v>10500</v>
      </c>
      <c r="F61" s="16">
        <f>F62+F66</f>
        <v>10500</v>
      </c>
      <c r="G61" s="16">
        <f>G62+G66</f>
        <v>8420</v>
      </c>
      <c r="H61" s="117">
        <f t="shared" si="3"/>
        <v>45.05806175416065</v>
      </c>
      <c r="I61" s="117">
        <f t="shared" si="4"/>
        <v>80.19047619047619</v>
      </c>
    </row>
    <row r="62" spans="1:9" ht="409.5">
      <c r="A62" s="32" t="s">
        <v>66</v>
      </c>
      <c r="B62" s="24"/>
      <c r="C62" s="14" t="s">
        <v>85</v>
      </c>
      <c r="D62" s="16">
        <f>D63+D64+D65</f>
        <v>18687</v>
      </c>
      <c r="E62" s="16">
        <f>E63+E64+E65</f>
        <v>2500</v>
      </c>
      <c r="F62" s="16">
        <f>F63+F64+F65</f>
        <v>2500</v>
      </c>
      <c r="G62" s="16">
        <f>G63+G64+G65</f>
        <v>1108</v>
      </c>
      <c r="H62" s="117">
        <f t="shared" si="3"/>
        <v>5.9292556322577195</v>
      </c>
      <c r="I62" s="117">
        <f t="shared" si="4"/>
        <v>44.32</v>
      </c>
    </row>
    <row r="63" spans="1:9" ht="409.5">
      <c r="A63" s="26"/>
      <c r="B63" s="33" t="s">
        <v>44</v>
      </c>
      <c r="C63" s="12" t="s">
        <v>86</v>
      </c>
      <c r="D63" s="17">
        <v>18687</v>
      </c>
      <c r="E63" s="17">
        <v>1500</v>
      </c>
      <c r="F63" s="17">
        <v>1500</v>
      </c>
      <c r="G63" s="17">
        <v>1108</v>
      </c>
      <c r="H63" s="117">
        <f t="shared" si="3"/>
        <v>5.9292556322577195</v>
      </c>
      <c r="I63" s="117">
        <f t="shared" si="4"/>
        <v>73.86666666666667</v>
      </c>
    </row>
    <row r="64" spans="1:9" ht="409.5">
      <c r="A64" s="26"/>
      <c r="B64" s="33" t="s">
        <v>45</v>
      </c>
      <c r="C64" s="12" t="s">
        <v>87</v>
      </c>
      <c r="D64" s="17">
        <v>0</v>
      </c>
      <c r="E64" s="17">
        <v>1000</v>
      </c>
      <c r="F64" s="17">
        <v>1000</v>
      </c>
      <c r="G64" s="17">
        <v>0</v>
      </c>
      <c r="H64" s="117">
        <v>0</v>
      </c>
      <c r="I64" s="117">
        <f t="shared" si="4"/>
        <v>0</v>
      </c>
    </row>
    <row r="65" spans="1:9" ht="409.5">
      <c r="A65" s="26"/>
      <c r="B65" s="33">
        <v>4225</v>
      </c>
      <c r="C65" s="12" t="s">
        <v>114</v>
      </c>
      <c r="D65" s="17">
        <v>0</v>
      </c>
      <c r="E65" s="17">
        <v>0</v>
      </c>
      <c r="F65" s="17">
        <v>0</v>
      </c>
      <c r="G65" s="17">
        <v>0</v>
      </c>
      <c r="H65" s="117">
        <v>0</v>
      </c>
      <c r="I65" s="117">
        <v>0</v>
      </c>
    </row>
    <row r="66" spans="1:9" ht="409.5">
      <c r="A66" s="32">
        <v>426</v>
      </c>
      <c r="B66" s="24"/>
      <c r="C66" s="14" t="s">
        <v>14</v>
      </c>
      <c r="D66" s="16">
        <f>D67</f>
        <v>0</v>
      </c>
      <c r="E66" s="16">
        <f>E67</f>
        <v>8000</v>
      </c>
      <c r="F66" s="16">
        <f>F67</f>
        <v>8000</v>
      </c>
      <c r="G66" s="16">
        <f>G67</f>
        <v>7312</v>
      </c>
      <c r="H66" s="117">
        <v>0</v>
      </c>
      <c r="I66" s="117">
        <f t="shared" si="4"/>
        <v>91.4</v>
      </c>
    </row>
    <row r="67" spans="1:9" ht="409.5">
      <c r="A67" s="26"/>
      <c r="B67" s="33">
        <v>4262</v>
      </c>
      <c r="C67" s="12" t="s">
        <v>15</v>
      </c>
      <c r="D67" s="17">
        <v>0</v>
      </c>
      <c r="E67" s="17">
        <v>8000</v>
      </c>
      <c r="F67" s="17">
        <v>8000</v>
      </c>
      <c r="G67" s="17">
        <v>7312</v>
      </c>
      <c r="H67" s="117">
        <v>0</v>
      </c>
      <c r="I67" s="117">
        <f t="shared" si="4"/>
        <v>91.4</v>
      </c>
    </row>
    <row r="68" spans="1:9" ht="409.5">
      <c r="A68" s="66">
        <v>45</v>
      </c>
      <c r="B68" s="74"/>
      <c r="C68" s="75" t="s">
        <v>134</v>
      </c>
      <c r="D68" s="16">
        <f>D69+D71</f>
        <v>61250</v>
      </c>
      <c r="E68" s="16">
        <f>E69+E71</f>
        <v>0</v>
      </c>
      <c r="F68" s="16">
        <f>F69+F71</f>
        <v>0</v>
      </c>
      <c r="G68" s="16">
        <f>G69+G71</f>
        <v>0</v>
      </c>
      <c r="H68" s="117">
        <f t="shared" si="3"/>
        <v>0</v>
      </c>
      <c r="I68" s="117">
        <v>0</v>
      </c>
    </row>
    <row r="69" spans="1:9" ht="409.5">
      <c r="A69" s="74">
        <v>451</v>
      </c>
      <c r="B69" s="74"/>
      <c r="C69" s="75" t="s">
        <v>135</v>
      </c>
      <c r="D69" s="16">
        <f>D70</f>
        <v>61250</v>
      </c>
      <c r="E69" s="16">
        <f>E70</f>
        <v>0</v>
      </c>
      <c r="F69" s="16">
        <f>F70</f>
        <v>0</v>
      </c>
      <c r="G69" s="16">
        <f>G70</f>
        <v>0</v>
      </c>
      <c r="H69" s="117">
        <f t="shared" si="3"/>
        <v>0</v>
      </c>
      <c r="I69" s="117">
        <v>0</v>
      </c>
    </row>
    <row r="70" spans="2:9" ht="409.5">
      <c r="B70" s="6">
        <v>4511</v>
      </c>
      <c r="C70" s="15" t="s">
        <v>135</v>
      </c>
      <c r="D70" s="17">
        <v>61250</v>
      </c>
      <c r="E70" s="17">
        <v>0</v>
      </c>
      <c r="F70" s="51">
        <v>0</v>
      </c>
      <c r="G70" s="17">
        <v>0</v>
      </c>
      <c r="H70" s="117">
        <f t="shared" si="3"/>
        <v>0</v>
      </c>
      <c r="I70" s="117">
        <v>0</v>
      </c>
    </row>
    <row r="71" spans="1:9" ht="409.5">
      <c r="A71" s="74">
        <v>454</v>
      </c>
      <c r="B71" s="74"/>
      <c r="C71" s="75" t="s">
        <v>136</v>
      </c>
      <c r="D71" s="16">
        <f>D72</f>
        <v>0</v>
      </c>
      <c r="E71" s="16">
        <f>E72</f>
        <v>0</v>
      </c>
      <c r="F71" s="16">
        <f>F72</f>
        <v>0</v>
      </c>
      <c r="G71" s="16">
        <f>G72</f>
        <v>0</v>
      </c>
      <c r="H71" s="117">
        <v>0</v>
      </c>
      <c r="I71" s="117">
        <v>0</v>
      </c>
    </row>
    <row r="72" spans="2:9" ht="409.5">
      <c r="B72" s="6">
        <v>4541</v>
      </c>
      <c r="C72" s="15" t="s">
        <v>136</v>
      </c>
      <c r="D72" s="17">
        <v>0</v>
      </c>
      <c r="E72" s="17">
        <v>0</v>
      </c>
      <c r="F72" s="51">
        <v>0</v>
      </c>
      <c r="G72" s="17">
        <v>0</v>
      </c>
      <c r="H72" s="117">
        <v>0</v>
      </c>
      <c r="I72" s="117">
        <v>0</v>
      </c>
    </row>
    <row r="73" spans="3:9" ht="409.5">
      <c r="C73" s="15"/>
      <c r="D73" s="17"/>
      <c r="E73" s="17"/>
      <c r="F73" s="51"/>
      <c r="G73" s="17"/>
      <c r="H73" s="6"/>
      <c r="I73" s="6"/>
    </row>
    <row r="74" spans="3:9" ht="409.5">
      <c r="C74" s="15"/>
      <c r="D74" s="17"/>
      <c r="E74" s="17"/>
      <c r="F74" s="51"/>
      <c r="G74" s="17"/>
      <c r="H74" s="6"/>
      <c r="I74" s="6"/>
    </row>
    <row r="75" spans="3:7" ht="409.5">
      <c r="C75" s="15"/>
      <c r="D75" s="17"/>
      <c r="E75" s="17"/>
      <c r="F75" s="51"/>
      <c r="G75" s="17"/>
    </row>
    <row r="76" spans="3:7" ht="409.5">
      <c r="C76" s="15"/>
      <c r="D76" s="17"/>
      <c r="E76" s="17"/>
      <c r="F76" s="51"/>
      <c r="G76" s="17"/>
    </row>
    <row r="77" spans="3:7" ht="409.5">
      <c r="C77" s="15"/>
      <c r="D77" s="17"/>
      <c r="E77" s="17"/>
      <c r="F77" s="51"/>
      <c r="G77" s="17"/>
    </row>
    <row r="78" spans="3:7" ht="409.5">
      <c r="C78" s="15"/>
      <c r="D78" s="17"/>
      <c r="E78" s="17"/>
      <c r="F78" s="51"/>
      <c r="G78" s="17"/>
    </row>
    <row r="79" spans="3:7" ht="409.5">
      <c r="C79" s="15"/>
      <c r="D79" s="17"/>
      <c r="E79" s="17"/>
      <c r="F79" s="51"/>
      <c r="G79" s="17"/>
    </row>
    <row r="80" spans="3:7" ht="409.5">
      <c r="C80" s="15"/>
      <c r="D80" s="17"/>
      <c r="E80" s="17"/>
      <c r="F80" s="51"/>
      <c r="G80" s="17"/>
    </row>
    <row r="81" spans="3:7" ht="409.5">
      <c r="C81" s="15"/>
      <c r="D81" s="17"/>
      <c r="E81" s="17"/>
      <c r="F81" s="51"/>
      <c r="G81" s="17"/>
    </row>
    <row r="82" spans="3:7" ht="409.5">
      <c r="C82" s="15"/>
      <c r="D82" s="17"/>
      <c r="E82" s="17"/>
      <c r="F82" s="51"/>
      <c r="G82" s="17"/>
    </row>
    <row r="83" spans="3:7" ht="409.5">
      <c r="C83" s="15"/>
      <c r="D83" s="17"/>
      <c r="E83" s="17"/>
      <c r="F83" s="51"/>
      <c r="G83" s="17"/>
    </row>
    <row r="84" spans="3:7" ht="409.5">
      <c r="C84" s="15"/>
      <c r="D84" s="17"/>
      <c r="E84" s="17"/>
      <c r="F84" s="51"/>
      <c r="G84" s="17"/>
    </row>
    <row r="85" spans="3:7" ht="409.5">
      <c r="C85" s="15"/>
      <c r="D85" s="17"/>
      <c r="E85" s="17"/>
      <c r="F85" s="51"/>
      <c r="G85" s="17"/>
    </row>
    <row r="86" spans="3:7" ht="409.5">
      <c r="C86" s="15"/>
      <c r="D86" s="17"/>
      <c r="E86" s="17"/>
      <c r="F86" s="51"/>
      <c r="G86" s="17"/>
    </row>
    <row r="87" spans="3:7" ht="409.5">
      <c r="C87" s="15"/>
      <c r="D87" s="17"/>
      <c r="E87" s="17"/>
      <c r="F87" s="51"/>
      <c r="G87" s="17"/>
    </row>
    <row r="88" spans="3:7" ht="409.5">
      <c r="C88" s="15"/>
      <c r="D88" s="17"/>
      <c r="E88" s="17"/>
      <c r="F88" s="51"/>
      <c r="G88" s="17"/>
    </row>
    <row r="89" spans="3:7" ht="409.5">
      <c r="C89" s="15"/>
      <c r="D89" s="17"/>
      <c r="E89" s="17"/>
      <c r="F89" s="51"/>
      <c r="G89" s="17"/>
    </row>
    <row r="90" spans="3:7" ht="409.5">
      <c r="C90" s="15"/>
      <c r="D90" s="17"/>
      <c r="E90" s="17"/>
      <c r="F90" s="51"/>
      <c r="G90" s="17"/>
    </row>
    <row r="91" spans="3:7" ht="409.5">
      <c r="C91" s="15"/>
      <c r="D91" s="17"/>
      <c r="E91" s="17"/>
      <c r="F91" s="51"/>
      <c r="G91" s="17"/>
    </row>
    <row r="92" spans="3:7" ht="409.5">
      <c r="C92" s="15"/>
      <c r="D92" s="17"/>
      <c r="E92" s="17"/>
      <c r="F92" s="51"/>
      <c r="G92" s="17"/>
    </row>
    <row r="93" spans="3:7" ht="409.5">
      <c r="C93" s="15"/>
      <c r="D93" s="17"/>
      <c r="E93" s="17"/>
      <c r="F93" s="51"/>
      <c r="G93" s="17"/>
    </row>
    <row r="94" spans="3:7" ht="409.5">
      <c r="C94" s="15"/>
      <c r="D94" s="17"/>
      <c r="E94" s="17"/>
      <c r="F94" s="51"/>
      <c r="G94" s="17"/>
    </row>
    <row r="95" spans="3:7" ht="409.5">
      <c r="C95" s="15"/>
      <c r="D95" s="17"/>
      <c r="E95" s="17"/>
      <c r="F95" s="51"/>
      <c r="G95" s="17"/>
    </row>
    <row r="96" spans="3:7" ht="409.5">
      <c r="C96" s="15"/>
      <c r="D96" s="17"/>
      <c r="E96" s="17"/>
      <c r="F96" s="51"/>
      <c r="G96" s="17"/>
    </row>
    <row r="97" spans="3:7" ht="409.5">
      <c r="C97" s="15"/>
      <c r="D97" s="17"/>
      <c r="E97" s="17"/>
      <c r="F97" s="51"/>
      <c r="G97" s="17"/>
    </row>
    <row r="98" spans="3:7" ht="409.5">
      <c r="C98" s="15"/>
      <c r="D98" s="17"/>
      <c r="E98" s="17"/>
      <c r="F98" s="51"/>
      <c r="G98" s="17"/>
    </row>
    <row r="99" spans="3:7" ht="409.5">
      <c r="C99" s="15"/>
      <c r="D99" s="17"/>
      <c r="E99" s="17"/>
      <c r="F99" s="51"/>
      <c r="G99" s="17"/>
    </row>
    <row r="100" spans="3:7" ht="409.5">
      <c r="C100" s="15"/>
      <c r="D100" s="17"/>
      <c r="E100" s="17"/>
      <c r="F100" s="51"/>
      <c r="G100" s="17"/>
    </row>
    <row r="101" spans="3:7" ht="409.5">
      <c r="C101" s="15"/>
      <c r="D101" s="17"/>
      <c r="E101" s="17"/>
      <c r="F101" s="51"/>
      <c r="G101" s="17"/>
    </row>
    <row r="102" spans="3:7" ht="409.5">
      <c r="C102" s="15"/>
      <c r="D102" s="17"/>
      <c r="E102" s="17"/>
      <c r="F102" s="51"/>
      <c r="G102" s="17"/>
    </row>
    <row r="103" spans="3:7" ht="409.5">
      <c r="C103" s="15"/>
      <c r="D103" s="17"/>
      <c r="E103" s="17"/>
      <c r="F103" s="51"/>
      <c r="G103" s="17"/>
    </row>
    <row r="104" spans="3:7" ht="409.5">
      <c r="C104" s="15"/>
      <c r="D104" s="17"/>
      <c r="E104" s="17"/>
      <c r="F104" s="51"/>
      <c r="G104" s="17"/>
    </row>
    <row r="105" spans="3:7" ht="409.5">
      <c r="C105" s="15"/>
      <c r="D105" s="17"/>
      <c r="E105" s="17"/>
      <c r="F105" s="51"/>
      <c r="G105" s="17"/>
    </row>
    <row r="106" spans="3:7" ht="409.5">
      <c r="C106" s="15"/>
      <c r="D106" s="17"/>
      <c r="E106" s="17"/>
      <c r="F106" s="51"/>
      <c r="G106" s="17"/>
    </row>
    <row r="107" spans="3:7" ht="409.5">
      <c r="C107" s="15"/>
      <c r="D107" s="17"/>
      <c r="E107" s="17"/>
      <c r="F107" s="51"/>
      <c r="G107" s="17"/>
    </row>
    <row r="108" spans="3:7" ht="409.5">
      <c r="C108" s="15"/>
      <c r="D108" s="17"/>
      <c r="E108" s="17"/>
      <c r="F108" s="51"/>
      <c r="G108" s="17"/>
    </row>
    <row r="109" spans="3:7" ht="409.5">
      <c r="C109" s="15"/>
      <c r="D109" s="17"/>
      <c r="E109" s="17"/>
      <c r="F109" s="51"/>
      <c r="G109" s="17"/>
    </row>
    <row r="110" spans="3:7" ht="409.5">
      <c r="C110" s="15"/>
      <c r="D110" s="17"/>
      <c r="E110" s="17"/>
      <c r="F110" s="51"/>
      <c r="G110" s="17"/>
    </row>
    <row r="111" spans="3:7" ht="409.5">
      <c r="C111" s="15"/>
      <c r="D111" s="17"/>
      <c r="E111" s="17"/>
      <c r="F111" s="51"/>
      <c r="G111" s="17"/>
    </row>
    <row r="112" spans="3:7" ht="409.5">
      <c r="C112" s="15"/>
      <c r="D112" s="17"/>
      <c r="E112" s="17"/>
      <c r="F112" s="51"/>
      <c r="G112" s="17"/>
    </row>
    <row r="113" spans="3:7" ht="409.5">
      <c r="C113" s="15"/>
      <c r="D113" s="17"/>
      <c r="E113" s="17"/>
      <c r="F113" s="51"/>
      <c r="G113" s="17"/>
    </row>
    <row r="114" spans="3:7" ht="409.5">
      <c r="C114" s="15"/>
      <c r="D114" s="17"/>
      <c r="E114" s="17"/>
      <c r="F114" s="51"/>
      <c r="G114" s="17"/>
    </row>
    <row r="115" spans="3:7" ht="409.5">
      <c r="C115" s="15"/>
      <c r="D115" s="17"/>
      <c r="E115" s="17"/>
      <c r="F115" s="51"/>
      <c r="G115" s="17"/>
    </row>
    <row r="116" spans="3:7" ht="409.5">
      <c r="C116" s="15"/>
      <c r="D116" s="17"/>
      <c r="E116" s="17"/>
      <c r="F116" s="51"/>
      <c r="G116" s="17"/>
    </row>
    <row r="117" spans="3:7" ht="409.5">
      <c r="C117" s="15"/>
      <c r="D117" s="17"/>
      <c r="E117" s="17"/>
      <c r="F117" s="51"/>
      <c r="G117" s="17"/>
    </row>
    <row r="118" spans="3:7" ht="409.5">
      <c r="C118" s="15"/>
      <c r="D118" s="17"/>
      <c r="E118" s="17"/>
      <c r="F118" s="51"/>
      <c r="G118" s="17"/>
    </row>
    <row r="119" spans="3:7" ht="409.5">
      <c r="C119" s="15"/>
      <c r="D119" s="17"/>
      <c r="E119" s="17"/>
      <c r="F119" s="51"/>
      <c r="G119" s="17"/>
    </row>
    <row r="120" spans="3:7" ht="409.5">
      <c r="C120" s="15"/>
      <c r="D120" s="17"/>
      <c r="E120" s="17"/>
      <c r="F120" s="51"/>
      <c r="G120" s="17"/>
    </row>
    <row r="121" spans="3:7" ht="409.5">
      <c r="C121" s="15"/>
      <c r="D121" s="17"/>
      <c r="E121" s="17"/>
      <c r="F121" s="51"/>
      <c r="G121" s="17"/>
    </row>
    <row r="122" spans="3:7" ht="409.5">
      <c r="C122" s="15"/>
      <c r="D122" s="17"/>
      <c r="E122" s="17"/>
      <c r="F122" s="51"/>
      <c r="G122" s="17"/>
    </row>
    <row r="123" spans="3:7" ht="409.5">
      <c r="C123" s="15"/>
      <c r="D123" s="17"/>
      <c r="E123" s="17"/>
      <c r="F123" s="51"/>
      <c r="G123" s="17"/>
    </row>
    <row r="124" spans="3:7" ht="409.5">
      <c r="C124" s="15"/>
      <c r="D124" s="17"/>
      <c r="E124" s="17"/>
      <c r="F124" s="51"/>
      <c r="G124" s="17"/>
    </row>
    <row r="125" spans="3:7" ht="409.5">
      <c r="C125" s="15"/>
      <c r="D125" s="17"/>
      <c r="E125" s="17"/>
      <c r="F125" s="51"/>
      <c r="G125" s="17"/>
    </row>
    <row r="126" spans="3:7" ht="409.5">
      <c r="C126" s="15"/>
      <c r="D126" s="17"/>
      <c r="E126" s="17"/>
      <c r="F126" s="51"/>
      <c r="G126" s="17"/>
    </row>
    <row r="127" spans="3:7" ht="409.5">
      <c r="C127" s="15"/>
      <c r="D127" s="17"/>
      <c r="E127" s="17"/>
      <c r="F127" s="51"/>
      <c r="G127" s="17"/>
    </row>
    <row r="128" spans="3:7" ht="409.5">
      <c r="C128" s="15"/>
      <c r="D128" s="17"/>
      <c r="E128" s="17"/>
      <c r="F128" s="51"/>
      <c r="G128" s="17"/>
    </row>
    <row r="129" spans="3:7" ht="409.5">
      <c r="C129" s="15"/>
      <c r="D129" s="17"/>
      <c r="E129" s="17"/>
      <c r="F129" s="51"/>
      <c r="G129" s="17"/>
    </row>
    <row r="130" spans="3:7" ht="409.5">
      <c r="C130" s="15"/>
      <c r="D130" s="17"/>
      <c r="E130" s="17"/>
      <c r="F130" s="51"/>
      <c r="G130" s="17"/>
    </row>
    <row r="131" spans="3:7" ht="409.5">
      <c r="C131" s="15"/>
      <c r="D131" s="17"/>
      <c r="E131" s="17"/>
      <c r="F131" s="51"/>
      <c r="G131" s="17"/>
    </row>
    <row r="132" spans="3:7" ht="409.5">
      <c r="C132" s="15"/>
      <c r="D132" s="17"/>
      <c r="E132" s="17"/>
      <c r="F132" s="51"/>
      <c r="G132" s="17"/>
    </row>
    <row r="133" spans="3:7" ht="409.5">
      <c r="C133" s="15"/>
      <c r="D133" s="17"/>
      <c r="E133" s="17"/>
      <c r="F133" s="51"/>
      <c r="G133" s="17"/>
    </row>
    <row r="134" spans="3:7" ht="409.5">
      <c r="C134" s="15"/>
      <c r="D134" s="17"/>
      <c r="E134" s="17"/>
      <c r="F134" s="51"/>
      <c r="G134" s="17"/>
    </row>
    <row r="135" spans="3:7" ht="409.5">
      <c r="C135" s="15"/>
      <c r="D135" s="17"/>
      <c r="E135" s="17"/>
      <c r="F135" s="51"/>
      <c r="G135" s="17"/>
    </row>
    <row r="136" spans="3:7" ht="409.5">
      <c r="C136" s="15"/>
      <c r="D136" s="17"/>
      <c r="E136" s="17"/>
      <c r="F136" s="51"/>
      <c r="G136" s="17"/>
    </row>
    <row r="137" spans="3:7" ht="409.5">
      <c r="C137" s="15"/>
      <c r="D137" s="17"/>
      <c r="E137" s="17"/>
      <c r="F137" s="51"/>
      <c r="G137" s="17"/>
    </row>
    <row r="138" spans="3:7" ht="409.5">
      <c r="C138" s="15"/>
      <c r="D138" s="17"/>
      <c r="E138" s="17"/>
      <c r="F138" s="51"/>
      <c r="G138" s="17"/>
    </row>
    <row r="139" spans="3:7" ht="409.5">
      <c r="C139" s="15"/>
      <c r="D139" s="17"/>
      <c r="E139" s="17"/>
      <c r="F139" s="51"/>
      <c r="G139" s="17"/>
    </row>
    <row r="140" spans="3:7" ht="409.5">
      <c r="C140" s="15"/>
      <c r="D140" s="17"/>
      <c r="E140" s="17"/>
      <c r="F140" s="51"/>
      <c r="G140" s="17"/>
    </row>
    <row r="141" spans="3:7" ht="409.5">
      <c r="C141" s="15"/>
      <c r="D141" s="17"/>
      <c r="E141" s="17"/>
      <c r="F141" s="51"/>
      <c r="G141" s="17"/>
    </row>
    <row r="142" spans="3:7" ht="409.5">
      <c r="C142" s="15"/>
      <c r="D142" s="17"/>
      <c r="E142" s="17"/>
      <c r="F142" s="51"/>
      <c r="G142" s="17"/>
    </row>
    <row r="143" spans="3:7" ht="409.5">
      <c r="C143" s="15"/>
      <c r="D143" s="17"/>
      <c r="E143" s="17"/>
      <c r="F143" s="51"/>
      <c r="G143" s="17"/>
    </row>
    <row r="144" spans="3:7" ht="409.5">
      <c r="C144" s="15"/>
      <c r="D144" s="17"/>
      <c r="E144" s="17"/>
      <c r="F144" s="51"/>
      <c r="G144" s="17"/>
    </row>
    <row r="145" spans="3:7" ht="409.5">
      <c r="C145" s="15"/>
      <c r="D145" s="17"/>
      <c r="E145" s="17"/>
      <c r="F145" s="51"/>
      <c r="G145" s="17"/>
    </row>
    <row r="146" spans="3:7" ht="409.5">
      <c r="C146" s="15"/>
      <c r="D146" s="17"/>
      <c r="E146" s="17"/>
      <c r="F146" s="51"/>
      <c r="G146" s="17"/>
    </row>
    <row r="147" spans="3:7" ht="409.5">
      <c r="C147" s="15"/>
      <c r="D147" s="17"/>
      <c r="E147" s="17"/>
      <c r="F147" s="51"/>
      <c r="G147" s="17"/>
    </row>
    <row r="148" spans="3:7" ht="409.5">
      <c r="C148" s="15"/>
      <c r="D148" s="17"/>
      <c r="E148" s="17"/>
      <c r="F148" s="51"/>
      <c r="G148" s="17"/>
    </row>
    <row r="149" spans="3:7" ht="409.5">
      <c r="C149" s="15"/>
      <c r="D149" s="17"/>
      <c r="E149" s="17"/>
      <c r="F149" s="51"/>
      <c r="G149" s="17"/>
    </row>
    <row r="150" spans="3:7" ht="409.5">
      <c r="C150" s="15"/>
      <c r="D150" s="17"/>
      <c r="E150" s="17"/>
      <c r="F150" s="51"/>
      <c r="G150" s="17"/>
    </row>
    <row r="151" spans="3:7" ht="409.5">
      <c r="C151" s="15"/>
      <c r="D151" s="17"/>
      <c r="E151" s="17"/>
      <c r="F151" s="51"/>
      <c r="G151" s="17"/>
    </row>
    <row r="152" spans="3:7" ht="409.5">
      <c r="C152" s="15"/>
      <c r="D152" s="17"/>
      <c r="E152" s="17"/>
      <c r="F152" s="51"/>
      <c r="G152" s="17"/>
    </row>
    <row r="153" spans="3:7" ht="409.5">
      <c r="C153" s="15"/>
      <c r="D153" s="17"/>
      <c r="E153" s="17"/>
      <c r="F153" s="51"/>
      <c r="G153" s="17"/>
    </row>
    <row r="154" spans="3:7" ht="409.5">
      <c r="C154" s="15"/>
      <c r="D154" s="17"/>
      <c r="E154" s="17"/>
      <c r="F154" s="51"/>
      <c r="G154" s="17"/>
    </row>
    <row r="155" spans="3:7" ht="409.5">
      <c r="C155" s="15"/>
      <c r="D155" s="17"/>
      <c r="E155" s="17"/>
      <c r="F155" s="51"/>
      <c r="G155" s="17"/>
    </row>
    <row r="156" spans="3:7" ht="409.5">
      <c r="C156" s="15"/>
      <c r="D156" s="17"/>
      <c r="E156" s="17"/>
      <c r="F156" s="51"/>
      <c r="G156" s="17"/>
    </row>
    <row r="157" spans="3:7" ht="409.5">
      <c r="C157" s="15"/>
      <c r="D157" s="17"/>
      <c r="E157" s="17"/>
      <c r="F157" s="51"/>
      <c r="G157" s="17"/>
    </row>
    <row r="158" spans="3:7" ht="409.5">
      <c r="C158" s="15"/>
      <c r="D158" s="17"/>
      <c r="E158" s="17"/>
      <c r="F158" s="51"/>
      <c r="G158" s="17"/>
    </row>
    <row r="159" spans="3:7" ht="409.5">
      <c r="C159" s="15"/>
      <c r="D159" s="17"/>
      <c r="E159" s="17"/>
      <c r="F159" s="51"/>
      <c r="G159" s="17"/>
    </row>
    <row r="160" spans="3:7" ht="409.5">
      <c r="C160" s="15"/>
      <c r="D160" s="17"/>
      <c r="E160" s="17"/>
      <c r="F160" s="51"/>
      <c r="G160" s="17"/>
    </row>
    <row r="161" spans="3:7" ht="409.5">
      <c r="C161" s="15"/>
      <c r="D161" s="17"/>
      <c r="E161" s="17"/>
      <c r="F161" s="51"/>
      <c r="G161" s="17"/>
    </row>
    <row r="162" spans="3:7" ht="409.5">
      <c r="C162" s="15"/>
      <c r="D162" s="17"/>
      <c r="E162" s="17"/>
      <c r="F162" s="51"/>
      <c r="G162" s="17"/>
    </row>
    <row r="163" spans="3:7" ht="409.5">
      <c r="C163" s="15"/>
      <c r="D163" s="17"/>
      <c r="E163" s="17"/>
      <c r="F163" s="51"/>
      <c r="G163" s="17"/>
    </row>
    <row r="164" spans="3:7" ht="409.5">
      <c r="C164" s="15"/>
      <c r="D164" s="17"/>
      <c r="E164" s="17"/>
      <c r="F164" s="51"/>
      <c r="G164" s="17"/>
    </row>
    <row r="165" spans="3:7" ht="409.5">
      <c r="C165" s="15"/>
      <c r="D165" s="17"/>
      <c r="E165" s="17"/>
      <c r="F165" s="51"/>
      <c r="G165" s="17"/>
    </row>
    <row r="166" spans="3:7" ht="409.5">
      <c r="C166" s="15"/>
      <c r="D166" s="17"/>
      <c r="E166" s="17"/>
      <c r="F166" s="51"/>
      <c r="G166" s="17"/>
    </row>
    <row r="167" spans="3:7" ht="409.5">
      <c r="C167" s="15"/>
      <c r="D167" s="17"/>
      <c r="E167" s="17"/>
      <c r="F167" s="51"/>
      <c r="G167" s="17"/>
    </row>
    <row r="168" spans="3:7" ht="409.5">
      <c r="C168" s="15"/>
      <c r="D168" s="17"/>
      <c r="E168" s="17"/>
      <c r="F168" s="51"/>
      <c r="G168" s="17"/>
    </row>
    <row r="169" spans="3:7" ht="409.5">
      <c r="C169" s="15"/>
      <c r="D169" s="17"/>
      <c r="E169" s="17"/>
      <c r="F169" s="51"/>
      <c r="G169" s="17"/>
    </row>
    <row r="170" spans="3:7" ht="409.5">
      <c r="C170" s="15"/>
      <c r="D170" s="17"/>
      <c r="E170" s="17"/>
      <c r="F170" s="51"/>
      <c r="G170" s="17"/>
    </row>
    <row r="171" spans="3:7" ht="409.5">
      <c r="C171" s="15"/>
      <c r="D171" s="17"/>
      <c r="E171" s="17"/>
      <c r="F171" s="51"/>
      <c r="G171" s="17"/>
    </row>
    <row r="172" spans="3:7" ht="409.5">
      <c r="C172" s="15"/>
      <c r="D172" s="17"/>
      <c r="E172" s="17"/>
      <c r="F172" s="51"/>
      <c r="G172" s="17"/>
    </row>
    <row r="173" spans="3:7" ht="409.5">
      <c r="C173" s="15"/>
      <c r="D173" s="17"/>
      <c r="E173" s="17"/>
      <c r="F173" s="51"/>
      <c r="G173" s="17"/>
    </row>
    <row r="174" spans="3:7" ht="409.5">
      <c r="C174" s="15"/>
      <c r="D174" s="17"/>
      <c r="E174" s="17"/>
      <c r="F174" s="51"/>
      <c r="G174" s="17"/>
    </row>
    <row r="175" spans="3:7" ht="409.5">
      <c r="C175" s="15"/>
      <c r="D175" s="17"/>
      <c r="E175" s="17"/>
      <c r="F175" s="51"/>
      <c r="G175" s="17"/>
    </row>
    <row r="176" spans="3:7" ht="409.5">
      <c r="C176" s="15"/>
      <c r="D176" s="17"/>
      <c r="E176" s="17"/>
      <c r="F176" s="51"/>
      <c r="G176" s="17"/>
    </row>
    <row r="177" spans="3:7" ht="409.5">
      <c r="C177" s="15"/>
      <c r="D177" s="17"/>
      <c r="E177" s="17"/>
      <c r="F177" s="51"/>
      <c r="G177" s="17"/>
    </row>
    <row r="178" spans="3:7" ht="409.5">
      <c r="C178" s="15"/>
      <c r="D178" s="17"/>
      <c r="E178" s="17"/>
      <c r="F178" s="51"/>
      <c r="G178" s="17"/>
    </row>
    <row r="179" spans="3:7" ht="409.5">
      <c r="C179" s="15"/>
      <c r="D179" s="17"/>
      <c r="E179" s="17"/>
      <c r="F179" s="51"/>
      <c r="G179" s="17"/>
    </row>
    <row r="180" spans="3:7" ht="409.5">
      <c r="C180" s="15"/>
      <c r="D180" s="17"/>
      <c r="E180" s="17"/>
      <c r="F180" s="51"/>
      <c r="G180" s="17"/>
    </row>
    <row r="181" spans="3:7" ht="409.5">
      <c r="C181" s="15"/>
      <c r="D181" s="17"/>
      <c r="E181" s="17"/>
      <c r="F181" s="51"/>
      <c r="G181" s="17"/>
    </row>
    <row r="182" spans="3:7" ht="409.5">
      <c r="C182" s="15"/>
      <c r="D182" s="17"/>
      <c r="E182" s="17"/>
      <c r="F182" s="51"/>
      <c r="G182" s="17"/>
    </row>
    <row r="183" spans="3:7" ht="409.5">
      <c r="C183" s="15"/>
      <c r="D183" s="17"/>
      <c r="E183" s="17"/>
      <c r="F183" s="51"/>
      <c r="G183" s="17"/>
    </row>
    <row r="184" spans="3:7" ht="409.5">
      <c r="C184" s="15"/>
      <c r="D184" s="17"/>
      <c r="E184" s="17"/>
      <c r="F184" s="51"/>
      <c r="G184" s="17"/>
    </row>
    <row r="185" spans="4:7" ht="409.5">
      <c r="D185" s="17"/>
      <c r="E185" s="17"/>
      <c r="F185" s="51"/>
      <c r="G185" s="17"/>
    </row>
    <row r="186" spans="4:7" ht="409.5">
      <c r="D186" s="17"/>
      <c r="E186" s="17"/>
      <c r="F186" s="51"/>
      <c r="G186" s="17"/>
    </row>
    <row r="187" spans="4:7" ht="409.5">
      <c r="D187" s="17"/>
      <c r="E187" s="17"/>
      <c r="F187" s="51"/>
      <c r="G187" s="17"/>
    </row>
    <row r="188" spans="4:7" ht="409.5">
      <c r="D188" s="17"/>
      <c r="E188" s="17"/>
      <c r="F188" s="51"/>
      <c r="G188" s="17"/>
    </row>
    <row r="189" spans="4:7" ht="409.5">
      <c r="D189" s="17"/>
      <c r="E189" s="17"/>
      <c r="F189" s="51"/>
      <c r="G189" s="17"/>
    </row>
    <row r="190" spans="4:7" ht="409.5">
      <c r="D190" s="17"/>
      <c r="E190" s="17"/>
      <c r="F190" s="51"/>
      <c r="G190" s="17"/>
    </row>
    <row r="191" spans="4:7" ht="409.5">
      <c r="D191" s="17"/>
      <c r="E191" s="17"/>
      <c r="F191" s="51"/>
      <c r="G191" s="17"/>
    </row>
    <row r="192" spans="4:7" ht="409.5">
      <c r="D192" s="17"/>
      <c r="E192" s="17"/>
      <c r="F192" s="51"/>
      <c r="G192" s="17"/>
    </row>
    <row r="193" spans="4:7" ht="409.5">
      <c r="D193" s="17"/>
      <c r="E193" s="17"/>
      <c r="F193" s="51"/>
      <c r="G193" s="17"/>
    </row>
    <row r="194" spans="4:7" ht="409.5">
      <c r="D194" s="17"/>
      <c r="E194" s="17"/>
      <c r="F194" s="51"/>
      <c r="G194" s="17"/>
    </row>
    <row r="195" spans="4:7" ht="409.5">
      <c r="D195" s="17"/>
      <c r="E195" s="17"/>
      <c r="F195" s="51"/>
      <c r="G195" s="17"/>
    </row>
    <row r="196" spans="4:7" ht="409.5">
      <c r="D196" s="17"/>
      <c r="E196" s="17"/>
      <c r="F196" s="51"/>
      <c r="G196" s="17"/>
    </row>
    <row r="197" spans="4:7" ht="409.5">
      <c r="D197" s="17"/>
      <c r="E197" s="17"/>
      <c r="F197" s="51"/>
      <c r="G197" s="17"/>
    </row>
    <row r="198" spans="4:7" ht="409.5">
      <c r="D198" s="17"/>
      <c r="E198" s="17"/>
      <c r="F198" s="51"/>
      <c r="G198" s="17"/>
    </row>
    <row r="199" spans="4:7" ht="409.5">
      <c r="D199" s="17"/>
      <c r="E199" s="17"/>
      <c r="F199" s="51"/>
      <c r="G199" s="17"/>
    </row>
    <row r="200" spans="4:7" ht="409.5">
      <c r="D200" s="17"/>
      <c r="E200" s="17"/>
      <c r="F200" s="51"/>
      <c r="G200" s="17"/>
    </row>
    <row r="201" spans="4:7" ht="409.5">
      <c r="D201" s="17"/>
      <c r="E201" s="17"/>
      <c r="F201" s="51"/>
      <c r="G201" s="17"/>
    </row>
    <row r="202" spans="4:7" ht="409.5">
      <c r="D202" s="17"/>
      <c r="E202" s="17"/>
      <c r="F202" s="51"/>
      <c r="G202" s="17"/>
    </row>
    <row r="203" spans="4:5" ht="409.5">
      <c r="D203" s="17"/>
      <c r="E203" s="17"/>
    </row>
    <row r="204" spans="4:5" ht="409.5">
      <c r="D204" s="17"/>
      <c r="E204" s="17"/>
    </row>
    <row r="205" spans="4:5" ht="409.5">
      <c r="D205" s="17"/>
      <c r="E205" s="17"/>
    </row>
    <row r="206" spans="4:5" ht="409.5">
      <c r="D206" s="17"/>
      <c r="E206" s="17"/>
    </row>
    <row r="207" spans="4:5" ht="409.5">
      <c r="D207" s="17"/>
      <c r="E207" s="17"/>
    </row>
  </sheetData>
  <sheetProtection/>
  <mergeCells count="2">
    <mergeCell ref="A1:F1"/>
    <mergeCell ref="A2:B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28125" style="6" customWidth="1"/>
    <col min="2" max="2" width="5.421875" style="26" customWidth="1"/>
    <col min="3" max="3" width="51.8515625" style="3" customWidth="1"/>
    <col min="4" max="4" width="12.8515625" style="3" customWidth="1"/>
    <col min="5" max="5" width="17.00390625" style="3" customWidth="1"/>
    <col min="6" max="6" width="12.140625" style="3" customWidth="1"/>
    <col min="7" max="7" width="11.8515625" style="3" customWidth="1"/>
    <col min="8" max="8" width="12.57421875" style="3" customWidth="1"/>
    <col min="9" max="9" width="15.140625" style="3" customWidth="1"/>
    <col min="10" max="10" width="9.8515625" style="3" customWidth="1"/>
    <col min="11" max="16384" width="9.140625" style="3" customWidth="1"/>
  </cols>
  <sheetData>
    <row r="1" spans="1:6" ht="30" customHeight="1">
      <c r="A1" s="126" t="s">
        <v>6</v>
      </c>
      <c r="B1" s="126"/>
      <c r="C1" s="126"/>
      <c r="D1" s="126"/>
      <c r="E1" s="126"/>
      <c r="F1" s="126"/>
    </row>
    <row r="2" spans="1:9" ht="78.75" customHeight="1">
      <c r="A2" s="128"/>
      <c r="B2" s="128"/>
      <c r="C2" s="65" t="s">
        <v>117</v>
      </c>
      <c r="D2" s="65" t="s">
        <v>149</v>
      </c>
      <c r="E2" s="65" t="s">
        <v>150</v>
      </c>
      <c r="F2" s="65" t="s">
        <v>151</v>
      </c>
      <c r="G2" s="65" t="s">
        <v>152</v>
      </c>
      <c r="H2" s="65" t="s">
        <v>163</v>
      </c>
      <c r="I2" s="65" t="s">
        <v>118</v>
      </c>
    </row>
    <row r="3" spans="1:9" ht="27.75" customHeight="1">
      <c r="A3" s="23"/>
      <c r="B3" s="23"/>
      <c r="C3" s="22" t="s">
        <v>7</v>
      </c>
      <c r="D3" s="47">
        <f>D4-D8</f>
        <v>-5358102</v>
      </c>
      <c r="E3" s="47">
        <f>E4-E8</f>
        <v>-7455000</v>
      </c>
      <c r="F3" s="47">
        <f>F4-F8</f>
        <v>-7455000</v>
      </c>
      <c r="G3" s="47">
        <f>G4-G8</f>
        <v>-7438164</v>
      </c>
      <c r="H3" s="117">
        <f>G3/D3*100</f>
        <v>138.82087351080662</v>
      </c>
      <c r="I3" s="117">
        <f>G3/F3*100</f>
        <v>99.77416498993964</v>
      </c>
    </row>
    <row r="4" spans="1:9" s="4" customFormat="1" ht="25.5" customHeight="1">
      <c r="A4" s="24">
        <v>8</v>
      </c>
      <c r="B4" s="24"/>
      <c r="C4" s="19" t="s">
        <v>8</v>
      </c>
      <c r="D4" s="16">
        <f>D5</f>
        <v>0</v>
      </c>
      <c r="E4" s="16">
        <f aca="true" t="shared" si="0" ref="E4:G6">E5</f>
        <v>0</v>
      </c>
      <c r="F4" s="16">
        <f t="shared" si="0"/>
        <v>0</v>
      </c>
      <c r="G4" s="16">
        <f t="shared" si="0"/>
        <v>0</v>
      </c>
      <c r="H4" s="117">
        <v>0</v>
      </c>
      <c r="I4" s="117">
        <v>0</v>
      </c>
    </row>
    <row r="5" spans="1:9" s="4" customFormat="1" ht="12.75">
      <c r="A5" s="24">
        <v>84</v>
      </c>
      <c r="B5" s="24"/>
      <c r="C5" s="19" t="s">
        <v>68</v>
      </c>
      <c r="D5" s="16">
        <f>D6</f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17">
        <v>0</v>
      </c>
      <c r="I5" s="117">
        <v>0</v>
      </c>
    </row>
    <row r="6" spans="1:9" s="4" customFormat="1" ht="25.5">
      <c r="A6" s="25" t="s">
        <v>115</v>
      </c>
      <c r="B6" s="24"/>
      <c r="C6" s="19" t="s">
        <v>137</v>
      </c>
      <c r="D6" s="50">
        <f>D7</f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117">
        <v>0</v>
      </c>
      <c r="I6" s="117">
        <v>0</v>
      </c>
    </row>
    <row r="7" spans="1:9" ht="25.5">
      <c r="A7" s="26"/>
      <c r="B7" s="27">
        <v>8443</v>
      </c>
      <c r="C7" s="18" t="s">
        <v>138</v>
      </c>
      <c r="D7" s="51">
        <v>0</v>
      </c>
      <c r="E7" s="51">
        <v>0</v>
      </c>
      <c r="F7" s="76">
        <v>0</v>
      </c>
      <c r="G7" s="51">
        <v>0</v>
      </c>
      <c r="H7" s="117">
        <v>0</v>
      </c>
      <c r="I7" s="117">
        <v>0</v>
      </c>
    </row>
    <row r="8" spans="1:9" s="4" customFormat="1" ht="25.5" customHeight="1">
      <c r="A8" s="24">
        <v>5</v>
      </c>
      <c r="B8" s="24"/>
      <c r="C8" s="21" t="s">
        <v>9</v>
      </c>
      <c r="D8" s="16">
        <f>D9</f>
        <v>5358102</v>
      </c>
      <c r="E8" s="16">
        <f>E9</f>
        <v>7455000</v>
      </c>
      <c r="F8" s="16">
        <f>F9</f>
        <v>7455000</v>
      </c>
      <c r="G8" s="16">
        <f>G9</f>
        <v>7438164</v>
      </c>
      <c r="H8" s="117">
        <f aca="true" t="shared" si="1" ref="H8:H13">G8/D8*100</f>
        <v>138.82087351080662</v>
      </c>
      <c r="I8" s="117">
        <f aca="true" t="shared" si="2" ref="I8:I13">G8/F8*100</f>
        <v>99.77416498993964</v>
      </c>
    </row>
    <row r="9" spans="1:9" s="4" customFormat="1" ht="12.75">
      <c r="A9" s="24">
        <v>54</v>
      </c>
      <c r="B9" s="24"/>
      <c r="C9" s="21" t="s">
        <v>139</v>
      </c>
      <c r="D9" s="16">
        <f>D10+D12</f>
        <v>5358102</v>
      </c>
      <c r="E9" s="16">
        <f>E10+E12</f>
        <v>7455000</v>
      </c>
      <c r="F9" s="16">
        <f>F10+F12</f>
        <v>7455000</v>
      </c>
      <c r="G9" s="16">
        <f>G10+G12</f>
        <v>7438164</v>
      </c>
      <c r="H9" s="117">
        <f t="shared" si="1"/>
        <v>138.82087351080662</v>
      </c>
      <c r="I9" s="117">
        <f t="shared" si="2"/>
        <v>99.77416498993964</v>
      </c>
    </row>
    <row r="10" spans="1:9" s="4" customFormat="1" ht="25.5">
      <c r="A10" s="28" t="s">
        <v>50</v>
      </c>
      <c r="B10" s="24"/>
      <c r="C10" s="21" t="s">
        <v>140</v>
      </c>
      <c r="D10" s="16">
        <f>D11</f>
        <v>3096995</v>
      </c>
      <c r="E10" s="16">
        <f>E11</f>
        <v>655000</v>
      </c>
      <c r="F10" s="16">
        <f>F11</f>
        <v>655000</v>
      </c>
      <c r="G10" s="16">
        <f>G11</f>
        <v>654845</v>
      </c>
      <c r="H10" s="117">
        <f t="shared" si="1"/>
        <v>21.144528809378123</v>
      </c>
      <c r="I10" s="117">
        <f t="shared" si="2"/>
        <v>99.9763358778626</v>
      </c>
    </row>
    <row r="11" spans="1:9" s="11" customFormat="1" ht="25.5">
      <c r="A11" s="26"/>
      <c r="B11" s="29">
        <v>5443</v>
      </c>
      <c r="C11" s="20" t="s">
        <v>141</v>
      </c>
      <c r="D11" s="17">
        <v>3096995</v>
      </c>
      <c r="E11" s="17">
        <v>655000</v>
      </c>
      <c r="F11" s="76">
        <v>655000</v>
      </c>
      <c r="G11" s="77">
        <v>654845</v>
      </c>
      <c r="H11" s="117">
        <f t="shared" si="1"/>
        <v>21.144528809378123</v>
      </c>
      <c r="I11" s="117">
        <f t="shared" si="2"/>
        <v>99.9763358778626</v>
      </c>
    </row>
    <row r="12" spans="1:9" ht="25.5">
      <c r="A12" s="74">
        <v>545</v>
      </c>
      <c r="B12" s="24"/>
      <c r="C12" s="75" t="s">
        <v>142</v>
      </c>
      <c r="D12" s="50">
        <f>D13</f>
        <v>2261107</v>
      </c>
      <c r="E12" s="50">
        <f>E13</f>
        <v>6800000</v>
      </c>
      <c r="F12" s="50">
        <f>F13</f>
        <v>6800000</v>
      </c>
      <c r="G12" s="50">
        <f>G13</f>
        <v>6783319</v>
      </c>
      <c r="H12" s="117">
        <f t="shared" si="1"/>
        <v>299.99991154775074</v>
      </c>
      <c r="I12" s="117">
        <f t="shared" si="2"/>
        <v>99.75469117647059</v>
      </c>
    </row>
    <row r="13" spans="2:9" ht="25.5">
      <c r="B13" s="26">
        <v>5453</v>
      </c>
      <c r="C13" s="78" t="s">
        <v>142</v>
      </c>
      <c r="D13" s="51">
        <v>2261107</v>
      </c>
      <c r="E13" s="51">
        <v>6800000</v>
      </c>
      <c r="F13" s="51">
        <v>6800000</v>
      </c>
      <c r="G13" s="51">
        <v>6783319</v>
      </c>
      <c r="H13" s="117">
        <f t="shared" si="1"/>
        <v>299.99991154775074</v>
      </c>
      <c r="I13" s="117">
        <f t="shared" si="2"/>
        <v>99.75469117647059</v>
      </c>
    </row>
    <row r="14" spans="4:7" ht="12.75">
      <c r="D14" s="51"/>
      <c r="E14" s="51"/>
      <c r="F14" s="51"/>
      <c r="G14" s="51"/>
    </row>
    <row r="15" spans="4:7" ht="12.75">
      <c r="D15" s="51"/>
      <c r="E15" s="51"/>
      <c r="F15" s="51"/>
      <c r="G15" s="51"/>
    </row>
    <row r="16" spans="4:7" ht="12.75">
      <c r="D16" s="51"/>
      <c r="E16" s="51"/>
      <c r="F16" s="51"/>
      <c r="G16" s="51"/>
    </row>
    <row r="17" spans="4:7" ht="12.75">
      <c r="D17" s="51"/>
      <c r="E17" s="51"/>
      <c r="F17" s="51"/>
      <c r="G17" s="51"/>
    </row>
    <row r="18" spans="4:7" ht="12.75">
      <c r="D18" s="51"/>
      <c r="E18" s="51"/>
      <c r="F18" s="51"/>
      <c r="G18" s="51"/>
    </row>
    <row r="19" spans="4:7" ht="12.75">
      <c r="D19" s="51"/>
      <c r="E19" s="51"/>
      <c r="F19" s="51"/>
      <c r="G19" s="51"/>
    </row>
    <row r="20" spans="4:7" ht="12.75">
      <c r="D20" s="51"/>
      <c r="E20" s="51"/>
      <c r="F20" s="51"/>
      <c r="G20" s="51"/>
    </row>
    <row r="21" spans="4:7" ht="12.75">
      <c r="D21" s="51"/>
      <c r="E21" s="51"/>
      <c r="F21" s="51"/>
      <c r="G21" s="51"/>
    </row>
  </sheetData>
  <sheetProtection/>
  <mergeCells count="2">
    <mergeCell ref="A1:F1"/>
    <mergeCell ref="A2:B2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F46" sqref="F46"/>
    </sheetView>
  </sheetViews>
  <sheetFormatPr defaultColWidth="9.140625" defaultRowHeight="12.75"/>
  <cols>
    <col min="1" max="1" width="6.28125" style="63" bestFit="1" customWidth="1"/>
    <col min="2" max="2" width="52.00390625" style="61" customWidth="1"/>
    <col min="3" max="4" width="12.8515625" style="53" customWidth="1"/>
    <col min="5" max="5" width="15.421875" style="53" customWidth="1"/>
    <col min="6" max="6" width="15.7109375" style="55" customWidth="1"/>
    <col min="7" max="7" width="9.140625" style="53" customWidth="1"/>
    <col min="8" max="8" width="12.28125" style="53" customWidth="1"/>
    <col min="9" max="9" width="12.8515625" style="53" bestFit="1" customWidth="1"/>
    <col min="10" max="10" width="14.28125" style="53" customWidth="1"/>
    <col min="11" max="16384" width="9.140625" style="53" customWidth="1"/>
  </cols>
  <sheetData>
    <row r="1" spans="1:6" ht="30.75" customHeight="1">
      <c r="A1" s="126" t="s">
        <v>116</v>
      </c>
      <c r="B1" s="126"/>
      <c r="C1" s="126"/>
      <c r="D1" s="126"/>
      <c r="E1" s="126"/>
      <c r="F1" s="126"/>
    </row>
    <row r="2" spans="1:6" ht="41.25" customHeight="1">
      <c r="A2" s="64"/>
      <c r="B2" s="65" t="s">
        <v>117</v>
      </c>
      <c r="C2" s="65" t="s">
        <v>150</v>
      </c>
      <c r="D2" s="65" t="s">
        <v>151</v>
      </c>
      <c r="E2" s="65" t="s">
        <v>152</v>
      </c>
      <c r="F2" s="65" t="s">
        <v>118</v>
      </c>
    </row>
    <row r="3" spans="1:8" s="54" customFormat="1" ht="3" customHeight="1">
      <c r="A3" s="62"/>
      <c r="B3" s="60"/>
      <c r="C3" s="48"/>
      <c r="D3" s="48"/>
      <c r="E3" s="48"/>
      <c r="F3" s="49"/>
      <c r="H3" s="56"/>
    </row>
    <row r="4" spans="1:6" s="52" customFormat="1" ht="34.5" customHeight="1">
      <c r="A4" s="82" t="s">
        <v>147</v>
      </c>
      <c r="B4" s="81" t="s">
        <v>148</v>
      </c>
      <c r="C4" s="69">
        <f>C6+C26+C37</f>
        <v>40446000</v>
      </c>
      <c r="D4" s="69">
        <f>D6+D26+D37</f>
        <v>40446000</v>
      </c>
      <c r="E4" s="69">
        <f>E6+E26+E37</f>
        <v>49143784</v>
      </c>
      <c r="F4" s="115">
        <f>E4/D4*100</f>
        <v>121.50468278692578</v>
      </c>
    </row>
    <row r="5" spans="3:6" ht="12.75">
      <c r="C5" s="113"/>
      <c r="D5" s="113"/>
      <c r="E5" s="113"/>
      <c r="F5" s="115"/>
    </row>
    <row r="6" spans="1:6" ht="14.25">
      <c r="A6" s="89">
        <v>1000</v>
      </c>
      <c r="B6" s="90" t="s">
        <v>166</v>
      </c>
      <c r="C6" s="114">
        <f>C8+C12+C18+C20+C22</f>
        <v>4287000</v>
      </c>
      <c r="D6" s="114">
        <f>D8+D12+D18+D20+D22</f>
        <v>4287000</v>
      </c>
      <c r="E6" s="114">
        <f>E8+E12+E18+E20+E22</f>
        <v>4117968</v>
      </c>
      <c r="F6" s="115">
        <f aca="true" t="shared" si="0" ref="F6:F46">E6/D6*100</f>
        <v>96.05710286913926</v>
      </c>
    </row>
    <row r="7" spans="1:6" ht="12.75">
      <c r="A7" s="91"/>
      <c r="B7" s="92"/>
      <c r="C7" s="113"/>
      <c r="D7" s="113"/>
      <c r="E7" s="113"/>
      <c r="F7" s="115"/>
    </row>
    <row r="8" spans="1:6" ht="12.75">
      <c r="A8" s="93">
        <v>31</v>
      </c>
      <c r="B8" s="94" t="s">
        <v>93</v>
      </c>
      <c r="C8" s="114">
        <f>SUM(C9:C11)</f>
        <v>2038500</v>
      </c>
      <c r="D8" s="114">
        <f>SUM(D9:D11)</f>
        <v>2038500</v>
      </c>
      <c r="E8" s="114">
        <f>SUM(E9:E11)</f>
        <v>2021723</v>
      </c>
      <c r="F8" s="115">
        <f t="shared" si="0"/>
        <v>99.17699288692667</v>
      </c>
    </row>
    <row r="9" spans="1:6" ht="12.75">
      <c r="A9" s="95">
        <v>311</v>
      </c>
      <c r="B9" s="96" t="s">
        <v>167</v>
      </c>
      <c r="C9" s="113">
        <v>1710000</v>
      </c>
      <c r="D9" s="113">
        <v>1710000</v>
      </c>
      <c r="E9" s="113">
        <v>1689187</v>
      </c>
      <c r="F9" s="115">
        <f t="shared" si="0"/>
        <v>98.78286549707602</v>
      </c>
    </row>
    <row r="10" spans="1:6" ht="12.75">
      <c r="A10" s="97">
        <v>312</v>
      </c>
      <c r="B10" s="96" t="s">
        <v>16</v>
      </c>
      <c r="C10" s="113">
        <v>50500</v>
      </c>
      <c r="D10" s="113">
        <v>50500</v>
      </c>
      <c r="E10" s="113">
        <v>50260</v>
      </c>
      <c r="F10" s="115">
        <f t="shared" si="0"/>
        <v>99.52475247524752</v>
      </c>
    </row>
    <row r="11" spans="1:6" ht="12.75">
      <c r="A11" s="95">
        <v>313</v>
      </c>
      <c r="B11" s="96" t="s">
        <v>19</v>
      </c>
      <c r="C11" s="113">
        <v>278000</v>
      </c>
      <c r="D11" s="113">
        <v>278000</v>
      </c>
      <c r="E11" s="113">
        <v>282276</v>
      </c>
      <c r="F11" s="115">
        <f t="shared" si="0"/>
        <v>101.53812949640289</v>
      </c>
    </row>
    <row r="12" spans="1:6" ht="12.75">
      <c r="A12" s="98">
        <v>32</v>
      </c>
      <c r="B12" s="99" t="s">
        <v>22</v>
      </c>
      <c r="C12" s="114">
        <f>SUM(C13:C17)</f>
        <v>1872000</v>
      </c>
      <c r="D12" s="114">
        <f>SUM(D13:D17)</f>
        <v>1872000</v>
      </c>
      <c r="E12" s="114">
        <f>SUM(E13:E17)</f>
        <v>1753067</v>
      </c>
      <c r="F12" s="115">
        <f t="shared" si="0"/>
        <v>93.64674145299145</v>
      </c>
    </row>
    <row r="13" spans="1:6" ht="12.75">
      <c r="A13" s="95">
        <v>321</v>
      </c>
      <c r="B13" s="100" t="s">
        <v>69</v>
      </c>
      <c r="C13" s="113">
        <v>137000</v>
      </c>
      <c r="D13" s="113">
        <v>137000</v>
      </c>
      <c r="E13" s="113">
        <v>129724</v>
      </c>
      <c r="F13" s="115">
        <f t="shared" si="0"/>
        <v>94.6890510948905</v>
      </c>
    </row>
    <row r="14" spans="1:6" ht="12.75">
      <c r="A14" s="95">
        <v>322</v>
      </c>
      <c r="B14" s="100" t="s">
        <v>73</v>
      </c>
      <c r="C14" s="113">
        <v>184000</v>
      </c>
      <c r="D14" s="113">
        <v>184000</v>
      </c>
      <c r="E14" s="113">
        <v>151784</v>
      </c>
      <c r="F14" s="115">
        <f t="shared" si="0"/>
        <v>82.49130434782609</v>
      </c>
    </row>
    <row r="15" spans="1:6" ht="12.75">
      <c r="A15" s="97">
        <v>323</v>
      </c>
      <c r="B15" s="100" t="s">
        <v>77</v>
      </c>
      <c r="C15" s="113">
        <v>1293000</v>
      </c>
      <c r="D15" s="113">
        <v>1293000</v>
      </c>
      <c r="E15" s="113">
        <v>1230872</v>
      </c>
      <c r="F15" s="115">
        <f t="shared" si="0"/>
        <v>95.19505027068831</v>
      </c>
    </row>
    <row r="16" spans="1:6" ht="12.75">
      <c r="A16" s="97">
        <v>324</v>
      </c>
      <c r="B16" s="100" t="s">
        <v>155</v>
      </c>
      <c r="C16" s="113">
        <v>1000</v>
      </c>
      <c r="D16" s="113">
        <v>1000</v>
      </c>
      <c r="E16" s="113">
        <v>1425</v>
      </c>
      <c r="F16" s="115">
        <f t="shared" si="0"/>
        <v>142.5</v>
      </c>
    </row>
    <row r="17" spans="1:6" ht="12.75">
      <c r="A17" s="95">
        <v>329</v>
      </c>
      <c r="B17" s="100" t="s">
        <v>81</v>
      </c>
      <c r="C17" s="113">
        <v>257000</v>
      </c>
      <c r="D17" s="113">
        <v>257000</v>
      </c>
      <c r="E17" s="113">
        <v>239262</v>
      </c>
      <c r="F17" s="115">
        <f t="shared" si="0"/>
        <v>93.09805447470816</v>
      </c>
    </row>
    <row r="18" spans="1:6" ht="12.75">
      <c r="A18" s="98">
        <v>34</v>
      </c>
      <c r="B18" s="101" t="s">
        <v>104</v>
      </c>
      <c r="C18" s="114">
        <f>C19</f>
        <v>263000</v>
      </c>
      <c r="D18" s="114">
        <f>D19</f>
        <v>263000</v>
      </c>
      <c r="E18" s="114">
        <f>E19</f>
        <v>256421</v>
      </c>
      <c r="F18" s="115">
        <f t="shared" si="0"/>
        <v>97.49847908745247</v>
      </c>
    </row>
    <row r="19" spans="1:6" ht="12.75">
      <c r="A19" s="95">
        <v>343</v>
      </c>
      <c r="B19" s="102" t="s">
        <v>90</v>
      </c>
      <c r="C19" s="113">
        <v>263000</v>
      </c>
      <c r="D19" s="113">
        <v>263000</v>
      </c>
      <c r="E19" s="113">
        <v>256421</v>
      </c>
      <c r="F19" s="115">
        <f t="shared" si="0"/>
        <v>97.49847908745247</v>
      </c>
    </row>
    <row r="20" spans="1:6" ht="12.75">
      <c r="A20" s="98">
        <v>38</v>
      </c>
      <c r="B20" s="101" t="s">
        <v>168</v>
      </c>
      <c r="C20" s="114">
        <f>C21</f>
        <v>103000</v>
      </c>
      <c r="D20" s="114">
        <f>D21</f>
        <v>103000</v>
      </c>
      <c r="E20" s="114">
        <f>E21</f>
        <v>78337</v>
      </c>
      <c r="F20" s="115">
        <f t="shared" si="0"/>
        <v>76.05533980582524</v>
      </c>
    </row>
    <row r="21" spans="1:6" ht="12.75">
      <c r="A21" s="95">
        <v>383</v>
      </c>
      <c r="B21" s="103" t="s">
        <v>41</v>
      </c>
      <c r="C21" s="113">
        <v>103000</v>
      </c>
      <c r="D21" s="113">
        <v>103000</v>
      </c>
      <c r="E21" s="113">
        <v>78337</v>
      </c>
      <c r="F21" s="115">
        <f t="shared" si="0"/>
        <v>76.05533980582524</v>
      </c>
    </row>
    <row r="22" spans="1:6" ht="12.75">
      <c r="A22" s="98">
        <v>42</v>
      </c>
      <c r="B22" s="104" t="s">
        <v>65</v>
      </c>
      <c r="C22" s="114">
        <f>SUM(C23:C24)</f>
        <v>10500</v>
      </c>
      <c r="D22" s="114">
        <f>SUM(D23:D24)</f>
        <v>10500</v>
      </c>
      <c r="E22" s="114">
        <f>SUM(E23:E24)</f>
        <v>8420</v>
      </c>
      <c r="F22" s="115">
        <f t="shared" si="0"/>
        <v>80.19047619047619</v>
      </c>
    </row>
    <row r="23" spans="1:6" ht="12.75">
      <c r="A23" s="95">
        <v>422</v>
      </c>
      <c r="B23" s="105" t="s">
        <v>85</v>
      </c>
      <c r="C23" s="113">
        <v>2500</v>
      </c>
      <c r="D23" s="113">
        <v>2500</v>
      </c>
      <c r="E23" s="113">
        <v>1108</v>
      </c>
      <c r="F23" s="115">
        <f t="shared" si="0"/>
        <v>44.32</v>
      </c>
    </row>
    <row r="24" spans="1:6" ht="12.75">
      <c r="A24" s="95">
        <v>426</v>
      </c>
      <c r="B24" s="106" t="s">
        <v>14</v>
      </c>
      <c r="C24" s="113">
        <v>8000</v>
      </c>
      <c r="D24" s="113">
        <v>8000</v>
      </c>
      <c r="E24" s="113">
        <v>7312</v>
      </c>
      <c r="F24" s="115">
        <f t="shared" si="0"/>
        <v>91.4</v>
      </c>
    </row>
    <row r="25" spans="1:6" ht="12.75">
      <c r="A25" s="93"/>
      <c r="B25" s="105"/>
      <c r="C25" s="113"/>
      <c r="D25" s="113"/>
      <c r="E25" s="113"/>
      <c r="F25" s="115"/>
    </row>
    <row r="26" spans="1:6" ht="28.5">
      <c r="A26" s="89">
        <v>2000</v>
      </c>
      <c r="B26" s="90" t="s">
        <v>169</v>
      </c>
      <c r="C26" s="114">
        <f>C28+C32+C34</f>
        <v>27443000</v>
      </c>
      <c r="D26" s="114">
        <f>D28+D32+D34</f>
        <v>27443000</v>
      </c>
      <c r="E26" s="114">
        <f>E28+E32+E34</f>
        <v>36430315</v>
      </c>
      <c r="F26" s="115">
        <f t="shared" si="0"/>
        <v>132.74902525234123</v>
      </c>
    </row>
    <row r="27" spans="1:6" ht="12.75">
      <c r="A27" s="91"/>
      <c r="B27" s="106"/>
      <c r="C27" s="113"/>
      <c r="D27" s="113"/>
      <c r="E27" s="113"/>
      <c r="F27" s="115"/>
    </row>
    <row r="28" spans="1:6" ht="12.75">
      <c r="A28" s="98">
        <v>32</v>
      </c>
      <c r="B28" s="99" t="s">
        <v>22</v>
      </c>
      <c r="C28" s="114">
        <f>SUM(C29:C31)</f>
        <v>21013000</v>
      </c>
      <c r="D28" s="114">
        <f>SUM(D29:D31)</f>
        <v>21013000</v>
      </c>
      <c r="E28" s="114">
        <f>SUM(E29:E31)</f>
        <v>31275739</v>
      </c>
      <c r="F28" s="115">
        <f t="shared" si="0"/>
        <v>148.83995145862085</v>
      </c>
    </row>
    <row r="29" spans="1:6" ht="12.75">
      <c r="A29" s="97">
        <v>322</v>
      </c>
      <c r="B29" s="100" t="s">
        <v>73</v>
      </c>
      <c r="C29" s="113">
        <v>4000</v>
      </c>
      <c r="D29" s="113">
        <v>4000</v>
      </c>
      <c r="E29" s="113">
        <v>3620</v>
      </c>
      <c r="F29" s="115">
        <f t="shared" si="0"/>
        <v>90.5</v>
      </c>
    </row>
    <row r="30" spans="1:6" ht="12.75">
      <c r="A30" s="97">
        <v>323</v>
      </c>
      <c r="B30" s="100" t="s">
        <v>77</v>
      </c>
      <c r="C30" s="113">
        <v>20876000</v>
      </c>
      <c r="D30" s="113">
        <v>20876000</v>
      </c>
      <c r="E30" s="113">
        <v>31154451</v>
      </c>
      <c r="F30" s="115">
        <f t="shared" si="0"/>
        <v>149.235730024909</v>
      </c>
    </row>
    <row r="31" spans="1:6" ht="12.75">
      <c r="A31" s="95">
        <v>329</v>
      </c>
      <c r="B31" s="100" t="s">
        <v>81</v>
      </c>
      <c r="C31" s="113">
        <v>133000</v>
      </c>
      <c r="D31" s="113">
        <v>133000</v>
      </c>
      <c r="E31" s="113">
        <v>117668</v>
      </c>
      <c r="F31" s="115">
        <f t="shared" si="0"/>
        <v>88.47218045112783</v>
      </c>
    </row>
    <row r="32" spans="1:6" ht="12.75">
      <c r="A32" s="98">
        <v>34</v>
      </c>
      <c r="B32" s="101" t="s">
        <v>104</v>
      </c>
      <c r="C32" s="114">
        <f>C33</f>
        <v>730000</v>
      </c>
      <c r="D32" s="114">
        <f>D33</f>
        <v>730000</v>
      </c>
      <c r="E32" s="114">
        <f>E33</f>
        <v>729381</v>
      </c>
      <c r="F32" s="115">
        <f t="shared" si="0"/>
        <v>99.91520547945206</v>
      </c>
    </row>
    <row r="33" spans="1:6" ht="12.75">
      <c r="A33" s="95">
        <v>343</v>
      </c>
      <c r="B33" s="102" t="s">
        <v>90</v>
      </c>
      <c r="C33" s="113">
        <v>730000</v>
      </c>
      <c r="D33" s="113">
        <v>730000</v>
      </c>
      <c r="E33" s="113">
        <v>729381</v>
      </c>
      <c r="F33" s="115">
        <f t="shared" si="0"/>
        <v>99.91520547945206</v>
      </c>
    </row>
    <row r="34" spans="1:6" ht="12.75">
      <c r="A34" s="107">
        <v>36</v>
      </c>
      <c r="B34" s="104" t="s">
        <v>156</v>
      </c>
      <c r="C34" s="114">
        <f>C35</f>
        <v>5700000</v>
      </c>
      <c r="D34" s="114">
        <f>D35</f>
        <v>5700000</v>
      </c>
      <c r="E34" s="114">
        <f>E35</f>
        <v>4425195</v>
      </c>
      <c r="F34" s="115">
        <f t="shared" si="0"/>
        <v>77.635</v>
      </c>
    </row>
    <row r="35" spans="1:6" ht="12.75">
      <c r="A35" s="91">
        <v>363</v>
      </c>
      <c r="B35" s="106" t="s">
        <v>157</v>
      </c>
      <c r="C35" s="113">
        <v>5700000</v>
      </c>
      <c r="D35" s="113">
        <v>5700000</v>
      </c>
      <c r="E35" s="113">
        <v>4425195</v>
      </c>
      <c r="F35" s="115">
        <f t="shared" si="0"/>
        <v>77.635</v>
      </c>
    </row>
    <row r="36" spans="1:6" ht="12.75">
      <c r="A36" s="108"/>
      <c r="B36" s="106"/>
      <c r="C36" s="113"/>
      <c r="D36" s="113"/>
      <c r="E36" s="113"/>
      <c r="F36" s="115"/>
    </row>
    <row r="37" spans="1:6" ht="28.5">
      <c r="A37" s="89">
        <v>3000</v>
      </c>
      <c r="B37" s="90" t="s">
        <v>170</v>
      </c>
      <c r="C37" s="114">
        <f>C39+C42+C44</f>
        <v>8716000</v>
      </c>
      <c r="D37" s="114">
        <f>D39+D42+D44</f>
        <v>8716000</v>
      </c>
      <c r="E37" s="114">
        <f>E39+E42+E44</f>
        <v>8595501</v>
      </c>
      <c r="F37" s="115">
        <f t="shared" si="0"/>
        <v>98.61749655805416</v>
      </c>
    </row>
    <row r="38" spans="1:6" ht="12.75">
      <c r="A38" s="109"/>
      <c r="B38" s="105"/>
      <c r="C38" s="113"/>
      <c r="D38" s="113"/>
      <c r="E38" s="113"/>
      <c r="F38" s="115"/>
    </row>
    <row r="39" spans="1:6" ht="409.5">
      <c r="A39" s="98">
        <v>34</v>
      </c>
      <c r="B39" s="101" t="s">
        <v>104</v>
      </c>
      <c r="C39" s="114">
        <f>C40+C41</f>
        <v>1261000</v>
      </c>
      <c r="D39" s="114">
        <f>D40+D41</f>
        <v>1261000</v>
      </c>
      <c r="E39" s="114">
        <f>E40+E41</f>
        <v>1157337</v>
      </c>
      <c r="F39" s="115">
        <f t="shared" si="0"/>
        <v>91.77930214115781</v>
      </c>
    </row>
    <row r="40" spans="1:6" ht="409.5">
      <c r="A40" s="95">
        <v>342</v>
      </c>
      <c r="B40" s="103" t="s">
        <v>129</v>
      </c>
      <c r="C40" s="113">
        <v>1020000</v>
      </c>
      <c r="D40" s="113">
        <v>1020000</v>
      </c>
      <c r="E40" s="113">
        <v>974443</v>
      </c>
      <c r="F40" s="115">
        <f t="shared" si="0"/>
        <v>95.53362745098039</v>
      </c>
    </row>
    <row r="41" spans="1:6" ht="409.5">
      <c r="A41" s="95">
        <v>343</v>
      </c>
      <c r="B41" s="103" t="s">
        <v>90</v>
      </c>
      <c r="C41" s="113">
        <v>241000</v>
      </c>
      <c r="D41" s="113">
        <v>241000</v>
      </c>
      <c r="E41" s="113">
        <v>182894</v>
      </c>
      <c r="F41" s="115">
        <f t="shared" si="0"/>
        <v>75.8896265560166</v>
      </c>
    </row>
    <row r="42" spans="1:6" ht="409.5">
      <c r="A42" s="98">
        <v>45</v>
      </c>
      <c r="B42" s="101" t="s">
        <v>134</v>
      </c>
      <c r="C42" s="114">
        <f>C43</f>
        <v>0</v>
      </c>
      <c r="D42" s="114">
        <f>D43</f>
        <v>0</v>
      </c>
      <c r="E42" s="114">
        <f>E43</f>
        <v>0</v>
      </c>
      <c r="F42" s="115">
        <v>0</v>
      </c>
    </row>
    <row r="43" spans="1:6" ht="409.5">
      <c r="A43" s="91">
        <v>451</v>
      </c>
      <c r="B43" s="103" t="s">
        <v>135</v>
      </c>
      <c r="C43" s="113">
        <v>0</v>
      </c>
      <c r="D43" s="113">
        <v>0</v>
      </c>
      <c r="E43" s="113">
        <v>0</v>
      </c>
      <c r="F43" s="115">
        <v>0</v>
      </c>
    </row>
    <row r="44" spans="1:6" ht="409.5">
      <c r="A44" s="107">
        <v>54</v>
      </c>
      <c r="B44" s="110" t="s">
        <v>139</v>
      </c>
      <c r="C44" s="114">
        <f>C45+C46</f>
        <v>7455000</v>
      </c>
      <c r="D44" s="114">
        <f>D45+D46</f>
        <v>7455000</v>
      </c>
      <c r="E44" s="114">
        <f>E45+E46</f>
        <v>7438164</v>
      </c>
      <c r="F44" s="115">
        <f t="shared" si="0"/>
        <v>99.77416498993964</v>
      </c>
    </row>
    <row r="45" spans="1:6" ht="25.5">
      <c r="A45" s="97">
        <v>544</v>
      </c>
      <c r="B45" s="111" t="s">
        <v>171</v>
      </c>
      <c r="C45" s="113">
        <v>655000</v>
      </c>
      <c r="D45" s="113">
        <v>655000</v>
      </c>
      <c r="E45" s="113">
        <v>654845</v>
      </c>
      <c r="F45" s="115">
        <f t="shared" si="0"/>
        <v>99.9763358778626</v>
      </c>
    </row>
    <row r="46" spans="1:6" ht="25.5">
      <c r="A46" s="91">
        <v>545</v>
      </c>
      <c r="B46" s="112" t="s">
        <v>172</v>
      </c>
      <c r="C46" s="113">
        <v>6800000</v>
      </c>
      <c r="D46" s="113">
        <v>6800000</v>
      </c>
      <c r="E46" s="113">
        <v>6783319</v>
      </c>
      <c r="F46" s="115">
        <f t="shared" si="0"/>
        <v>99.75469117647059</v>
      </c>
    </row>
    <row r="47" ht="409.5">
      <c r="F47" s="116"/>
    </row>
    <row r="48" ht="409.5">
      <c r="F48" s="116"/>
    </row>
    <row r="49" ht="409.5">
      <c r="F49" s="116"/>
    </row>
    <row r="50" ht="409.5">
      <c r="F50" s="116"/>
    </row>
    <row r="51" ht="409.5">
      <c r="F51" s="116"/>
    </row>
    <row r="52" ht="409.5">
      <c r="F52" s="116"/>
    </row>
    <row r="53" ht="409.5">
      <c r="F53" s="116"/>
    </row>
    <row r="54" ht="409.5">
      <c r="F54" s="116"/>
    </row>
    <row r="55" ht="409.5">
      <c r="F55" s="116"/>
    </row>
    <row r="56" ht="409.5">
      <c r="F56" s="116"/>
    </row>
    <row r="57" ht="409.5">
      <c r="F57" s="116"/>
    </row>
    <row r="58" ht="409.5">
      <c r="F58" s="116"/>
    </row>
    <row r="59" ht="409.5">
      <c r="F59" s="116"/>
    </row>
    <row r="60" ht="409.5">
      <c r="F60" s="116"/>
    </row>
    <row r="61" ht="409.5">
      <c r="F61" s="116"/>
    </row>
    <row r="62" ht="409.5">
      <c r="F62" s="116"/>
    </row>
    <row r="63" ht="409.5">
      <c r="F63" s="116"/>
    </row>
    <row r="64" ht="409.5">
      <c r="F64" s="116"/>
    </row>
    <row r="65" ht="409.5">
      <c r="F65" s="116"/>
    </row>
    <row r="66" ht="409.5">
      <c r="F66" s="116"/>
    </row>
    <row r="67" ht="409.5">
      <c r="F67" s="116"/>
    </row>
    <row r="68" ht="409.5">
      <c r="F68" s="116"/>
    </row>
  </sheetData>
  <sheetProtection/>
  <mergeCells count="1">
    <mergeCell ref="A1:F1"/>
  </mergeCells>
  <printOptions horizontalCentered="1"/>
  <pageMargins left="0.1968503937007874" right="0.1968503937007874" top="0.7874015748031497" bottom="0.3937007874015748" header="0.11811023622047245" footer="0.196850393700787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Vlado Hermanović</cp:lastModifiedBy>
  <cp:lastPrinted>2015-02-09T12:07:06Z</cp:lastPrinted>
  <dcterms:created xsi:type="dcterms:W3CDTF">2001-12-09T09:25:31Z</dcterms:created>
  <dcterms:modified xsi:type="dcterms:W3CDTF">2015-06-03T08:38:37Z</dcterms:modified>
  <cp:category/>
  <cp:version/>
  <cp:contentType/>
  <cp:contentStatus/>
</cp:coreProperties>
</file>